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LUIS EDUARDO ENG\COLETORES DE RESIDUOS\PLANILHA ORÇAMENTARIA\"/>
    </mc:Choice>
  </mc:AlternateContent>
  <xr:revisionPtr revIDLastSave="0" documentId="13_ncr:1_{70C35DCD-3652-422B-B2BA-CF0BF70C912D}" xr6:coauthVersionLast="47" xr6:coauthVersionMax="47" xr10:uidLastSave="{00000000-0000-0000-0000-000000000000}"/>
  <bookViews>
    <workbookView xWindow="-108" yWindow="-108" windowWidth="23256" windowHeight="12456" xr2:uid="{D6A0440F-D838-458D-AB18-61BBD8D5B158}"/>
  </bookViews>
  <sheets>
    <sheet name="ORÇAMENTO" sheetId="1" r:id="rId1"/>
    <sheet name="QD COMP." sheetId="2" r:id="rId2"/>
  </sheets>
  <externalReferences>
    <externalReference r:id="rId3"/>
  </externalReferenc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" i="1" l="1"/>
  <c r="I15" i="2"/>
  <c r="I16" i="2"/>
  <c r="I17" i="2"/>
  <c r="I14" i="2"/>
  <c r="I13" i="2"/>
  <c r="I19" i="2" s="1"/>
  <c r="B21" i="2"/>
  <c r="H1" i="2"/>
  <c r="B27" i="1"/>
  <c r="E10" i="1" l="1"/>
  <c r="B10" i="1"/>
  <c r="I6" i="1"/>
  <c r="I7" i="1" s="1"/>
  <c r="I10" i="1"/>
  <c r="I14" i="1" l="1"/>
  <c r="J14" i="1" s="1"/>
  <c r="I13" i="1"/>
  <c r="J13" i="1" s="1"/>
  <c r="I18" i="1"/>
  <c r="J18" i="1" s="1"/>
  <c r="J19" i="1" s="1"/>
  <c r="J15" i="1" l="1"/>
  <c r="J24" i="1"/>
  <c r="I2" i="1" l="1"/>
</calcChain>
</file>

<file path=xl/sharedStrings.xml><?xml version="1.0" encoding="utf-8"?>
<sst xmlns="http://schemas.openxmlformats.org/spreadsheetml/2006/main" count="88" uniqueCount="62">
  <si>
    <t>B.D.I.=</t>
  </si>
  <si>
    <t>PREFEITURA MUNICIPAL DE GUIRATINGA</t>
  </si>
  <si>
    <t>Valor desta Planilha:</t>
  </si>
  <si>
    <t>SECRETARIA MUNICIPAL DE INFRASTRUTURA E OBRAS</t>
  </si>
  <si>
    <t>Modalidade de Execução:</t>
  </si>
  <si>
    <t>SERVIÇO:</t>
  </si>
  <si>
    <t>IMPLANTAÇÃO DE COLETORES DE RESÍDUOS SÓLIDOS</t>
  </si>
  <si>
    <t>EMPREITADA POR PREÇO GLOBAL</t>
  </si>
  <si>
    <t>FORNECIMENTO E INSTALAÇÃO DE LIXEIRAS CONF. CONVÊNIO 0796-2020 / SINFRA-MT</t>
  </si>
  <si>
    <t>Elaborado em:</t>
  </si>
  <si>
    <t>LOCAL:</t>
  </si>
  <si>
    <t>DIVERSAS VIAS E BAIRROS DO MUNICÍPIO DE GUIRATINGA MT</t>
  </si>
  <si>
    <t xml:space="preserve"> COORDENADAS</t>
  </si>
  <si>
    <t>Início da Obra:</t>
  </si>
  <si>
    <t>VENCEDORA:</t>
  </si>
  <si>
    <t xml:space="preserve">16°20'40.88"S
</t>
  </si>
  <si>
    <t>Término:</t>
  </si>
  <si>
    <t>ELABORADO POR:</t>
  </si>
  <si>
    <t>53°45'16.69"W</t>
  </si>
  <si>
    <t>Dias de Obra:</t>
  </si>
  <si>
    <t>180 DIAS CORRIDOS</t>
  </si>
  <si>
    <t>ITEM</t>
  </si>
  <si>
    <t>CÓDIGO</t>
  </si>
  <si>
    <t>DESCRIÇÃO DOS SERVIÇOS</t>
  </si>
  <si>
    <t>UNIDADE</t>
  </si>
  <si>
    <t>QUANT.</t>
  </si>
  <si>
    <t>PREÇO UNIT.</t>
  </si>
  <si>
    <t>PREÇO UNIT. C/ BDI</t>
  </si>
  <si>
    <t>TOTAL</t>
  </si>
  <si>
    <t>SINAPI / MT</t>
  </si>
  <si>
    <t>B.D.I. COM DESONERAÇÃO:</t>
  </si>
  <si>
    <t>1.0</t>
  </si>
  <si>
    <t>SERVIÇOS PRELIMINARES</t>
  </si>
  <si>
    <t>1.1</t>
  </si>
  <si>
    <t>1.2</t>
  </si>
  <si>
    <t>SUB-TOTAL:</t>
  </si>
  <si>
    <t>2.0</t>
  </si>
  <si>
    <t>FORNECIMENTO E INSTALAÇÃO DE COLETORES DE RESÍDUOS SÓLIDOS</t>
  </si>
  <si>
    <t>2.1</t>
  </si>
  <si>
    <t>VALOR TOTAL DOS SERVIÇOS A EXECUTAR:</t>
  </si>
  <si>
    <t>LUIS EDUARDO DE SOUZA MIRANDA - ENGENHEIRO CIVIL CREA: 1219948357</t>
  </si>
  <si>
    <t>EXECUÇÃO DE ALMOXARIFADO EM CANTEIRO DE OBRA EM CHAPA DE MADEIRA COMPENSADA, INCLUSO PRATELEIRAS. AF_02/2016</t>
  </si>
  <si>
    <t>m²</t>
  </si>
  <si>
    <t>UM</t>
  </si>
  <si>
    <t>PLACA DE OBRA (PARA CONSTRUCAO CIVIL) EM CHAPA GALVANIZADA *N. 22*, ADESIVADA, DE *2,0 X 1,25* M</t>
  </si>
  <si>
    <t>LIXEIRA DUPLA, COM CAPACIDADE VOLUMETRICA DE 60L*, FABRICADA EM TUBO DE AÇO CARBONO, CESTOS EM PLASTICO POLIETILINEO DE ALTA DENSIDADE OU EM POLIPROPILENO</t>
  </si>
  <si>
    <t>1.3</t>
  </si>
  <si>
    <t>1.4</t>
  </si>
  <si>
    <t>1.5</t>
  </si>
  <si>
    <t xml:space="preserve">UN </t>
  </si>
  <si>
    <t xml:space="preserve">PEDREIRO COM ENCARGOS COMPLEMENTARES </t>
  </si>
  <si>
    <t>H</t>
  </si>
  <si>
    <t>M³</t>
  </si>
  <si>
    <t xml:space="preserve">SERVENTE COM ENCARGOS COMPLEMENTARES </t>
  </si>
  <si>
    <t>CONCRETO FCK= 15 MPA TRAÇO 1;3,4;3,5 PREPARO MECANICO EM BETONEIRA 400 L.</t>
  </si>
  <si>
    <t xml:space="preserve">ESCAVAÇÃO MANUAL DE VALA COM PROFUNDIDADE MENOR OU IGUAL A 1,30 M </t>
  </si>
  <si>
    <t xml:space="preserve">TOTAL </t>
  </si>
  <si>
    <t xml:space="preserve">COMPOSIÇÃO DE PREÇOS </t>
  </si>
  <si>
    <t>COTAÇÃO</t>
  </si>
  <si>
    <t xml:space="preserve">CONVENIO </t>
  </si>
  <si>
    <t xml:space="preserve">CONTRAPARTIDA </t>
  </si>
  <si>
    <t>LIXEIRA (5 und) COLETA SELETIVA , COM CAPACIDADE VOLUMETRICA DE 60L*, FABRICADA EM TUBO DE AÇO CARBONO, CESTOS EM PLASTICO POLIETILINEO DE ALTA DENSIDADE OU EM POLIPROPILENO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</si>
</sst>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"/>
    <numFmt numFmtId="165" formatCode="_ * #,##0.00_ ;_ * \-#,##0.00_ ;_ * &quot;-&quot;??_ ;_ @_ 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sz val="20"/>
      <color theme="1"/>
      <name val="Calibri"/>
      <family val="2"/>
      <scheme val="minor"/>
    </font>
    <font>
      <b/>
      <sz val="16"/>
      <color theme="1"/>
      <name val="Swis721 Ex BT"/>
      <family val="2"/>
    </font>
    <font>
      <sz val="10"/>
      <color indexed="8"/>
      <name val="Swis721 Ex BT"/>
      <family val="2"/>
    </font>
    <font>
      <b/>
      <sz val="14"/>
      <color indexed="8"/>
      <name val="Swis721 Ex BT"/>
      <family val="2"/>
    </font>
    <font>
      <sz val="10"/>
      <color theme="1"/>
      <name val="Swis721 Ex BT"/>
      <family val="2"/>
    </font>
    <font>
      <sz val="14"/>
      <color theme="1"/>
      <name val="Calibri"/>
      <family val="2"/>
      <scheme val="minor"/>
    </font>
    <font>
      <sz val="8"/>
      <color indexed="8"/>
      <name val="Swis721 Ex BT"/>
      <family val="2"/>
    </font>
    <font>
      <sz val="10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8"/>
      <color theme="1"/>
      <name val="Swis721 Ex BT"/>
      <family val="2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1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2" fillId="0" borderId="0"/>
    <xf numFmtId="0" fontId="22" fillId="0" borderId="0"/>
    <xf numFmtId="165" fontId="22" fillId="0" borderId="0" applyFont="0" applyFill="0" applyBorder="0" applyAlignment="0" applyProtection="0"/>
  </cellStyleXfs>
  <cellXfs count="159">
    <xf numFmtId="0" fontId="0" fillId="0" borderId="0" xfId="0"/>
    <xf numFmtId="0" fontId="3" fillId="0" borderId="0" xfId="0" applyFont="1" applyAlignment="1" applyProtection="1">
      <alignment vertical="center" wrapText="1"/>
      <protection hidden="1"/>
    </xf>
    <xf numFmtId="2" fontId="3" fillId="0" borderId="0" xfId="0" applyNumberFormat="1" applyFont="1" applyAlignment="1" applyProtection="1">
      <alignment horizontal="right" vertical="center"/>
      <protection hidden="1"/>
    </xf>
    <xf numFmtId="4" fontId="3" fillId="0" borderId="0" xfId="1" applyNumberFormat="1" applyFont="1" applyFill="1" applyAlignment="1" applyProtection="1">
      <alignment horizontal="center" vertical="center" wrapText="1"/>
      <protection hidden="1"/>
    </xf>
    <xf numFmtId="164" fontId="4" fillId="0" borderId="0" xfId="0" applyNumberFormat="1" applyFont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 vertical="center" wrapText="1"/>
      <protection hidden="1"/>
    </xf>
    <xf numFmtId="2" fontId="5" fillId="0" borderId="0" xfId="1" applyNumberFormat="1" applyFont="1" applyFill="1" applyAlignment="1" applyProtection="1">
      <alignment horizontal="right" vertical="center" wrapText="1"/>
      <protection hidden="1"/>
    </xf>
    <xf numFmtId="10" fontId="5" fillId="0" borderId="0" xfId="3" applyNumberFormat="1" applyFont="1" applyFill="1" applyAlignment="1" applyProtection="1">
      <alignment horizontal="left" vertical="center" wrapText="1"/>
      <protection hidden="1"/>
    </xf>
    <xf numFmtId="14" fontId="6" fillId="0" borderId="0" xfId="3" applyNumberFormat="1" applyFont="1" applyFill="1" applyAlignment="1" applyProtection="1">
      <alignment horizontal="center" vertical="center" wrapText="1"/>
      <protection hidden="1"/>
    </xf>
    <xf numFmtId="14" fontId="6" fillId="0" borderId="0" xfId="2" applyNumberFormat="1" applyFont="1" applyFill="1" applyAlignment="1" applyProtection="1">
      <alignment horizontal="center" vertical="center" wrapText="1"/>
      <protection hidden="1"/>
    </xf>
    <xf numFmtId="0" fontId="0" fillId="0" borderId="0" xfId="0" applyProtection="1">
      <protection hidden="1"/>
    </xf>
    <xf numFmtId="0" fontId="0" fillId="0" borderId="0" xfId="0" applyAlignment="1" applyProtection="1">
      <alignment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7" fillId="0" borderId="2" xfId="0" applyFont="1" applyBorder="1" applyAlignment="1" applyProtection="1">
      <alignment horizontal="center" vertical="center"/>
      <protection hidden="1"/>
    </xf>
    <xf numFmtId="0" fontId="7" fillId="0" borderId="2" xfId="0" applyFont="1" applyBorder="1" applyAlignment="1" applyProtection="1">
      <alignment vertical="center"/>
      <protection hidden="1"/>
    </xf>
    <xf numFmtId="0" fontId="9" fillId="0" borderId="3" xfId="0" applyFont="1" applyBorder="1" applyAlignment="1" applyProtection="1">
      <alignment horizontal="left" vertical="center" wrapText="1"/>
      <protection hidden="1"/>
    </xf>
    <xf numFmtId="0" fontId="0" fillId="0" borderId="3" xfId="0" applyBorder="1" applyAlignment="1" applyProtection="1">
      <alignment vertical="center"/>
      <protection hidden="1"/>
    </xf>
    <xf numFmtId="0" fontId="11" fillId="0" borderId="5" xfId="0" applyFont="1" applyBorder="1" applyAlignment="1" applyProtection="1">
      <alignment horizontal="left" vertical="center"/>
      <protection hidden="1"/>
    </xf>
    <xf numFmtId="0" fontId="12" fillId="0" borderId="5" xfId="0" applyFont="1" applyBorder="1" applyAlignment="1" applyProtection="1">
      <alignment horizontal="center" vertical="center"/>
      <protection hidden="1"/>
    </xf>
    <xf numFmtId="0" fontId="12" fillId="0" borderId="3" xfId="0" applyFont="1" applyBorder="1" applyAlignment="1" applyProtection="1">
      <alignment horizontal="center" vertical="center"/>
      <protection hidden="1"/>
    </xf>
    <xf numFmtId="0" fontId="12" fillId="0" borderId="6" xfId="0" applyFont="1" applyBorder="1" applyAlignment="1" applyProtection="1">
      <alignment horizontal="center" vertical="center"/>
      <protection hidden="1"/>
    </xf>
    <xf numFmtId="0" fontId="13" fillId="0" borderId="3" xfId="0" applyFont="1" applyBorder="1" applyAlignment="1" applyProtection="1">
      <alignment horizontal="left" vertical="center"/>
      <protection hidden="1"/>
    </xf>
    <xf numFmtId="0" fontId="13" fillId="0" borderId="5" xfId="0" applyFont="1" applyBorder="1" applyAlignment="1" applyProtection="1">
      <alignment horizontal="left" vertical="center" wrapText="1"/>
      <protection hidden="1"/>
    </xf>
    <xf numFmtId="0" fontId="0" fillId="0" borderId="6" xfId="0" applyBorder="1" applyAlignment="1" applyProtection="1">
      <alignment vertical="center"/>
      <protection hidden="1"/>
    </xf>
    <xf numFmtId="0" fontId="0" fillId="0" borderId="7" xfId="0" applyBorder="1" applyAlignment="1" applyProtection="1">
      <alignment vertical="center"/>
      <protection hidden="1"/>
    </xf>
    <xf numFmtId="0" fontId="14" fillId="0" borderId="0" xfId="0" applyFont="1" applyAlignment="1" applyProtection="1">
      <alignment vertical="center"/>
      <protection hidden="1"/>
    </xf>
    <xf numFmtId="0" fontId="15" fillId="0" borderId="0" xfId="0" applyFont="1" applyAlignment="1" applyProtection="1">
      <alignment horizontal="left" vertical="center"/>
      <protection hidden="1"/>
    </xf>
    <xf numFmtId="0" fontId="0" fillId="0" borderId="8" xfId="0" applyBorder="1" applyAlignment="1" applyProtection="1">
      <alignment vertical="center"/>
      <protection hidden="1"/>
    </xf>
    <xf numFmtId="0" fontId="17" fillId="0" borderId="0" xfId="0" applyFont="1" applyAlignment="1" applyProtection="1">
      <alignment horizontal="left" vertical="center"/>
      <protection hidden="1"/>
    </xf>
    <xf numFmtId="0" fontId="13" fillId="0" borderId="7" xfId="0" applyFont="1" applyBorder="1" applyAlignment="1" applyProtection="1">
      <alignment vertical="center"/>
      <protection hidden="1"/>
    </xf>
    <xf numFmtId="0" fontId="14" fillId="0" borderId="0" xfId="0" applyFont="1" applyAlignment="1" applyProtection="1">
      <alignment horizontal="left" vertical="center"/>
      <protection hidden="1"/>
    </xf>
    <xf numFmtId="0" fontId="13" fillId="0" borderId="7" xfId="0" applyFont="1" applyBorder="1" applyAlignment="1" applyProtection="1">
      <alignment vertical="center" wrapText="1"/>
      <protection hidden="1"/>
    </xf>
    <xf numFmtId="0" fontId="0" fillId="0" borderId="10" xfId="0" applyBorder="1" applyAlignment="1" applyProtection="1">
      <alignment vertical="center"/>
      <protection hidden="1"/>
    </xf>
    <xf numFmtId="0" fontId="14" fillId="0" borderId="11" xfId="0" applyFont="1" applyBorder="1" applyAlignment="1" applyProtection="1">
      <alignment vertical="center"/>
      <protection hidden="1"/>
    </xf>
    <xf numFmtId="0" fontId="14" fillId="0" borderId="11" xfId="0" applyFont="1" applyBorder="1" applyAlignment="1" applyProtection="1">
      <alignment horizontal="left" vertical="center"/>
      <protection hidden="1"/>
    </xf>
    <xf numFmtId="0" fontId="0" fillId="0" borderId="11" xfId="0" applyBorder="1" applyAlignment="1" applyProtection="1">
      <alignment vertical="center"/>
      <protection hidden="1"/>
    </xf>
    <xf numFmtId="0" fontId="13" fillId="0" borderId="10" xfId="0" applyFont="1" applyBorder="1" applyAlignment="1" applyProtection="1">
      <alignment vertical="center" wrapText="1"/>
      <protection hidden="1"/>
    </xf>
    <xf numFmtId="0" fontId="21" fillId="0" borderId="0" xfId="0" applyFont="1" applyAlignment="1" applyProtection="1">
      <alignment vertical="center" wrapText="1"/>
      <protection hidden="1"/>
    </xf>
    <xf numFmtId="0" fontId="21" fillId="0" borderId="1" xfId="0" applyFont="1" applyBorder="1" applyAlignment="1" applyProtection="1">
      <alignment vertical="center" wrapText="1"/>
      <protection hidden="1"/>
    </xf>
    <xf numFmtId="0" fontId="3" fillId="0" borderId="4" xfId="0" applyFont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0" applyFont="1" applyBorder="1" applyAlignment="1" applyProtection="1">
      <alignment horizontal="center" vertical="center" wrapText="1"/>
      <protection hidden="1"/>
    </xf>
    <xf numFmtId="2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44" fontId="3" fillId="0" borderId="9" xfId="2" applyFont="1" applyFill="1" applyBorder="1" applyAlignment="1" applyProtection="1">
      <alignment horizontal="center" vertical="center" wrapText="1"/>
      <protection hidden="1"/>
    </xf>
    <xf numFmtId="0" fontId="17" fillId="0" borderId="0" xfId="0" applyFont="1" applyAlignment="1" applyProtection="1">
      <alignment horizontal="left" vertical="center" wrapText="1"/>
      <protection hidden="1"/>
    </xf>
    <xf numFmtId="0" fontId="17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17" fillId="0" borderId="16" xfId="0" applyFont="1" applyBorder="1" applyAlignment="1" applyProtection="1">
      <alignment horizontal="left" vertical="center" wrapText="1"/>
      <protection hidden="1"/>
    </xf>
    <xf numFmtId="44" fontId="17" fillId="0" borderId="16" xfId="2" applyFont="1" applyFill="1" applyBorder="1" applyAlignment="1" applyProtection="1">
      <alignment horizontal="left" vertical="center" wrapText="1"/>
      <protection hidden="1"/>
    </xf>
    <xf numFmtId="0" fontId="17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0" xfId="1" applyNumberFormat="1" applyFont="1" applyFill="1" applyBorder="1" applyAlignment="1" applyProtection="1">
      <alignment vertical="center" wrapText="1"/>
      <protection hidden="1"/>
    </xf>
    <xf numFmtId="0" fontId="0" fillId="0" borderId="0" xfId="0" applyAlignment="1" applyProtection="1">
      <alignment vertical="center" wrapText="1"/>
      <protection hidden="1"/>
    </xf>
    <xf numFmtId="0" fontId="0" fillId="0" borderId="21" xfId="0" applyBorder="1" applyAlignment="1" applyProtection="1">
      <alignment vertical="center" wrapText="1"/>
      <protection hidden="1"/>
    </xf>
    <xf numFmtId="0" fontId="23" fillId="0" borderId="22" xfId="4" applyFont="1" applyBorder="1" applyAlignment="1" applyProtection="1">
      <alignment horizontal="center" vertical="center" wrapText="1"/>
      <protection hidden="1"/>
    </xf>
    <xf numFmtId="0" fontId="18" fillId="0" borderId="20" xfId="4" applyFont="1" applyBorder="1" applyAlignment="1" applyProtection="1">
      <alignment horizontal="center" vertical="center" wrapText="1"/>
      <protection hidden="1"/>
    </xf>
    <xf numFmtId="0" fontId="23" fillId="0" borderId="20" xfId="0" applyFont="1" applyBorder="1" applyAlignment="1" applyProtection="1">
      <alignment horizontal="left" vertical="center" wrapText="1"/>
      <protection hidden="1"/>
    </xf>
    <xf numFmtId="0" fontId="18" fillId="0" borderId="22" xfId="4" applyFont="1" applyBorder="1" applyAlignment="1" applyProtection="1">
      <alignment horizontal="center" vertical="center" wrapText="1"/>
      <protection hidden="1"/>
    </xf>
    <xf numFmtId="0" fontId="1" fillId="0" borderId="20" xfId="0" applyFont="1" applyBorder="1" applyAlignment="1" applyProtection="1">
      <alignment horizontal="center" vertical="center" wrapText="1"/>
      <protection hidden="1"/>
    </xf>
    <xf numFmtId="2" fontId="18" fillId="0" borderId="20" xfId="1" applyNumberFormat="1" applyFont="1" applyFill="1" applyBorder="1" applyAlignment="1" applyProtection="1">
      <alignment horizontal="center" vertical="center" wrapText="1"/>
      <protection hidden="1"/>
    </xf>
    <xf numFmtId="2" fontId="1" fillId="0" borderId="20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2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20" xfId="5" applyFont="1" applyBorder="1" applyAlignment="1" applyProtection="1">
      <alignment horizontal="right" vertical="center" wrapText="1"/>
      <protection hidden="1"/>
    </xf>
    <xf numFmtId="4" fontId="18" fillId="0" borderId="20" xfId="6" applyNumberFormat="1" applyFont="1" applyFill="1" applyBorder="1" applyAlignment="1" applyProtection="1">
      <alignment vertical="center" wrapText="1"/>
      <protection hidden="1"/>
    </xf>
    <xf numFmtId="164" fontId="2" fillId="0" borderId="20" xfId="2" applyNumberFormat="1" applyFont="1" applyFill="1" applyBorder="1" applyAlignment="1" applyProtection="1">
      <alignment horizontal="center" vertical="center" wrapText="1"/>
      <protection hidden="1"/>
    </xf>
    <xf numFmtId="0" fontId="18" fillId="0" borderId="16" xfId="4" applyFont="1" applyBorder="1" applyAlignment="1" applyProtection="1">
      <alignment horizontal="left" vertical="center" wrapText="1"/>
      <protection hidden="1"/>
    </xf>
    <xf numFmtId="0" fontId="18" fillId="0" borderId="20" xfId="4" applyFont="1" applyBorder="1" applyAlignment="1" applyProtection="1">
      <alignment horizontal="center" vertical="center"/>
      <protection hidden="1"/>
    </xf>
    <xf numFmtId="0" fontId="23" fillId="0" borderId="20" xfId="5" applyFont="1" applyBorder="1" applyAlignment="1" applyProtection="1">
      <alignment horizontal="left" vertical="center" wrapText="1"/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2" fillId="0" borderId="21" xfId="0" applyFont="1" applyBorder="1" applyAlignment="1" applyProtection="1">
      <alignment vertical="center" wrapText="1"/>
      <protection hidden="1"/>
    </xf>
    <xf numFmtId="0" fontId="23" fillId="0" borderId="20" xfId="4" applyFont="1" applyBorder="1" applyAlignment="1" applyProtection="1">
      <alignment horizontal="center" vertical="center" wrapText="1"/>
      <protection hidden="1"/>
    </xf>
    <xf numFmtId="0" fontId="2" fillId="0" borderId="20" xfId="0" applyFont="1" applyBorder="1" applyAlignment="1" applyProtection="1">
      <alignment horizontal="center" vertical="center" wrapText="1"/>
      <protection hidden="1"/>
    </xf>
    <xf numFmtId="4" fontId="23" fillId="0" borderId="20" xfId="6" applyNumberFormat="1" applyFont="1" applyFill="1" applyBorder="1" applyAlignment="1" applyProtection="1">
      <alignment vertical="center" wrapText="1"/>
      <protection hidden="1"/>
    </xf>
    <xf numFmtId="2" fontId="2" fillId="0" borderId="20" xfId="1" applyNumberFormat="1" applyFont="1" applyFill="1" applyBorder="1" applyAlignment="1" applyProtection="1">
      <alignment horizontal="center" vertical="center" wrapText="1"/>
      <protection hidden="1"/>
    </xf>
    <xf numFmtId="0" fontId="23" fillId="0" borderId="23" xfId="4" applyFont="1" applyBorder="1" applyAlignment="1" applyProtection="1">
      <alignment horizontal="center" vertical="center" wrapText="1"/>
      <protection hidden="1"/>
    </xf>
    <xf numFmtId="0" fontId="23" fillId="0" borderId="23" xfId="5" applyFont="1" applyBorder="1" applyAlignment="1" applyProtection="1">
      <alignment horizontal="left" vertical="center" wrapText="1"/>
      <protection hidden="1"/>
    </xf>
    <xf numFmtId="0" fontId="2" fillId="0" borderId="23" xfId="0" applyFont="1" applyBorder="1" applyAlignment="1" applyProtection="1">
      <alignment horizontal="center" vertical="center" wrapText="1"/>
      <protection hidden="1"/>
    </xf>
    <xf numFmtId="4" fontId="23" fillId="0" borderId="23" xfId="6" applyNumberFormat="1" applyFont="1" applyFill="1" applyBorder="1" applyAlignment="1" applyProtection="1">
      <alignment vertical="center" wrapText="1"/>
      <protection hidden="1"/>
    </xf>
    <xf numFmtId="2" fontId="2" fillId="0" borderId="23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3" xfId="2" applyNumberFormat="1" applyFont="1" applyFill="1" applyBorder="1" applyAlignment="1" applyProtection="1">
      <alignment horizontal="center" vertical="center" wrapText="1"/>
      <protection hidden="1"/>
    </xf>
    <xf numFmtId="0" fontId="21" fillId="0" borderId="0" xfId="0" applyFont="1" applyAlignment="1" applyProtection="1">
      <alignment vertical="center"/>
      <protection hidden="1"/>
    </xf>
    <xf numFmtId="0" fontId="21" fillId="0" borderId="0" xfId="0" applyFont="1" applyAlignment="1" applyProtection="1">
      <alignment horizontal="center" vertical="center" wrapText="1"/>
      <protection hidden="1"/>
    </xf>
    <xf numFmtId="0" fontId="0" fillId="0" borderId="0" xfId="0" applyAlignment="1" applyProtection="1">
      <alignment wrapText="1"/>
      <protection hidden="1"/>
    </xf>
    <xf numFmtId="0" fontId="0" fillId="0" borderId="0" xfId="0" applyAlignment="1" applyProtection="1">
      <alignment horizontal="center" wrapText="1"/>
      <protection hidden="1"/>
    </xf>
    <xf numFmtId="0" fontId="0" fillId="0" borderId="0" xfId="0" applyAlignment="1" applyProtection="1">
      <alignment horizontal="center"/>
      <protection hidden="1"/>
    </xf>
    <xf numFmtId="0" fontId="20" fillId="0" borderId="12" xfId="0" applyFont="1" applyBorder="1" applyAlignment="1" applyProtection="1">
      <alignment horizontal="center" vertical="center" wrapText="1"/>
      <protection hidden="1"/>
    </xf>
    <xf numFmtId="164" fontId="10" fillId="0" borderId="4" xfId="1" applyNumberFormat="1" applyFont="1" applyFill="1" applyBorder="1" applyAlignment="1" applyProtection="1">
      <alignment horizontal="center" vertical="center"/>
      <protection hidden="1"/>
    </xf>
    <xf numFmtId="14" fontId="18" fillId="0" borderId="8" xfId="0" applyNumberFormat="1" applyFont="1" applyBorder="1" applyAlignment="1" applyProtection="1">
      <alignment horizontal="center" vertical="center"/>
      <protection hidden="1"/>
    </xf>
    <xf numFmtId="0" fontId="2" fillId="0" borderId="0" xfId="0" applyFont="1" applyAlignment="1" applyProtection="1">
      <alignment wrapText="1"/>
      <protection hidden="1"/>
    </xf>
    <xf numFmtId="0" fontId="17" fillId="0" borderId="13" xfId="1" applyNumberFormat="1" applyFont="1" applyFill="1" applyBorder="1" applyAlignment="1" applyProtection="1">
      <alignment vertical="center" wrapText="1"/>
      <protection hidden="1"/>
    </xf>
    <xf numFmtId="0" fontId="17" fillId="0" borderId="14" xfId="1" applyNumberFormat="1" applyFont="1" applyFill="1" applyBorder="1" applyAlignment="1" applyProtection="1">
      <alignment vertical="center" wrapText="1"/>
      <protection hidden="1"/>
    </xf>
    <xf numFmtId="0" fontId="18" fillId="0" borderId="20" xfId="5" applyFont="1" applyBorder="1" applyAlignment="1" applyProtection="1">
      <alignment horizontal="left" vertical="center" wrapText="1"/>
      <protection hidden="1"/>
    </xf>
    <xf numFmtId="0" fontId="1" fillId="0" borderId="20" xfId="1" applyNumberFormat="1" applyFont="1" applyFill="1" applyBorder="1" applyAlignment="1" applyProtection="1">
      <alignment horizontal="center" vertical="center" wrapText="1"/>
      <protection hidden="1"/>
    </xf>
    <xf numFmtId="0" fontId="18" fillId="0" borderId="20" xfId="0" applyFont="1" applyBorder="1" applyAlignment="1" applyProtection="1">
      <alignment horizontal="left" vertical="center" wrapText="1"/>
      <protection hidden="1"/>
    </xf>
    <xf numFmtId="4" fontId="18" fillId="0" borderId="20" xfId="6" applyNumberFormat="1" applyFont="1" applyFill="1" applyBorder="1" applyAlignment="1" applyProtection="1">
      <alignment horizontal="center" vertical="center" wrapText="1"/>
      <protection hidden="1"/>
    </xf>
    <xf numFmtId="0" fontId="17" fillId="0" borderId="18" xfId="1" applyNumberFormat="1" applyFont="1" applyFill="1" applyBorder="1" applyAlignment="1" applyProtection="1">
      <alignment vertical="center" wrapText="1"/>
      <protection hidden="1"/>
    </xf>
    <xf numFmtId="0" fontId="17" fillId="0" borderId="19" xfId="1" applyNumberFormat="1" applyFont="1" applyFill="1" applyBorder="1" applyAlignment="1" applyProtection="1">
      <alignment vertical="center" wrapText="1"/>
      <protection hidden="1"/>
    </xf>
    <xf numFmtId="0" fontId="14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14" fillId="0" borderId="24" xfId="1" applyNumberFormat="1" applyFont="1" applyFill="1" applyBorder="1" applyAlignment="1" applyProtection="1">
      <alignment horizontal="center" vertical="center" wrapText="1"/>
      <protection hidden="1"/>
    </xf>
    <xf numFmtId="0" fontId="15" fillId="0" borderId="0" xfId="0" applyFont="1" applyAlignment="1" applyProtection="1">
      <alignment horizontal="center" vertical="center" wrapText="1"/>
      <protection hidden="1"/>
    </xf>
    <xf numFmtId="164" fontId="2" fillId="0" borderId="2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1" xfId="0" applyFont="1" applyBorder="1" applyAlignment="1" applyProtection="1">
      <alignment horizontal="left" vertical="center" wrapText="1"/>
      <protection hidden="1"/>
    </xf>
    <xf numFmtId="0" fontId="2" fillId="0" borderId="25" xfId="0" applyFont="1" applyBorder="1" applyAlignment="1" applyProtection="1">
      <alignment horizontal="left" vertical="center" wrapText="1"/>
      <protection hidden="1"/>
    </xf>
    <xf numFmtId="2" fontId="2" fillId="0" borderId="20" xfId="1" applyNumberFormat="1" applyFont="1" applyFill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center" vertical="top" wrapText="1"/>
      <protection hidden="1"/>
    </xf>
    <xf numFmtId="0" fontId="18" fillId="0" borderId="3" xfId="0" applyFont="1" applyBorder="1" applyAlignment="1" applyProtection="1">
      <alignment horizontal="center" vertical="top" wrapText="1"/>
      <protection hidden="1"/>
    </xf>
    <xf numFmtId="0" fontId="18" fillId="0" borderId="6" xfId="0" applyFont="1" applyBorder="1" applyAlignment="1" applyProtection="1">
      <alignment horizontal="center" vertical="top" wrapText="1"/>
      <protection hidden="1"/>
    </xf>
    <xf numFmtId="14" fontId="0" fillId="0" borderId="0" xfId="0" applyNumberFormat="1" applyAlignment="1" applyProtection="1">
      <alignment horizontal="center" vertical="center"/>
      <protection hidden="1"/>
    </xf>
    <xf numFmtId="14" fontId="0" fillId="0" borderId="8" xfId="0" applyNumberFormat="1" applyBorder="1" applyAlignment="1" applyProtection="1">
      <alignment horizontal="center" vertical="center"/>
      <protection hidden="1"/>
    </xf>
    <xf numFmtId="0" fontId="18" fillId="0" borderId="10" xfId="0" applyFont="1" applyBorder="1" applyAlignment="1" applyProtection="1">
      <alignment horizontal="center" vertical="center" wrapText="1"/>
      <protection hidden="1"/>
    </xf>
    <xf numFmtId="0" fontId="18" fillId="0" borderId="12" xfId="0" applyFont="1" applyBorder="1" applyAlignment="1" applyProtection="1">
      <alignment horizontal="center" vertical="center" wrapText="1"/>
      <protection hidden="1"/>
    </xf>
    <xf numFmtId="0" fontId="20" fillId="0" borderId="11" xfId="0" applyFont="1" applyBorder="1" applyAlignment="1" applyProtection="1">
      <alignment horizontal="center" vertical="center" wrapText="1"/>
      <protection hidden="1"/>
    </xf>
    <xf numFmtId="0" fontId="20" fillId="0" borderId="12" xfId="0" applyFont="1" applyBorder="1" applyAlignment="1" applyProtection="1">
      <alignment horizontal="center" vertical="center" wrapText="1"/>
      <protection hidden="1"/>
    </xf>
    <xf numFmtId="0" fontId="14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14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5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1" xfId="0" applyFont="1" applyBorder="1" applyAlignment="1" applyProtection="1">
      <alignment horizontal="left" vertical="center" wrapText="1"/>
      <protection hidden="1"/>
    </xf>
    <xf numFmtId="0" fontId="2" fillId="0" borderId="25" xfId="0" applyFont="1" applyBorder="1" applyAlignment="1" applyProtection="1">
      <alignment horizontal="left" vertical="center" wrapText="1"/>
      <protection hidden="1"/>
    </xf>
    <xf numFmtId="0" fontId="8" fillId="0" borderId="2" xfId="0" applyFont="1" applyBorder="1" applyAlignment="1" applyProtection="1">
      <alignment horizontal="center" vertical="center"/>
      <protection hidden="1"/>
    </xf>
    <xf numFmtId="164" fontId="10" fillId="0" borderId="2" xfId="1" applyNumberFormat="1" applyFont="1" applyFill="1" applyBorder="1" applyAlignment="1" applyProtection="1">
      <alignment horizontal="center" vertical="center"/>
      <protection hidden="1"/>
    </xf>
    <xf numFmtId="164" fontId="10" fillId="0" borderId="4" xfId="1" applyNumberFormat="1" applyFont="1" applyFill="1" applyBorder="1" applyAlignment="1" applyProtection="1">
      <alignment horizontal="center" vertical="center"/>
      <protection hidden="1"/>
    </xf>
    <xf numFmtId="0" fontId="16" fillId="0" borderId="7" xfId="0" applyFont="1" applyBorder="1" applyAlignment="1" applyProtection="1">
      <alignment horizontal="center" vertical="center"/>
      <protection hidden="1"/>
    </xf>
    <xf numFmtId="0" fontId="16" fillId="0" borderId="0" xfId="0" applyFont="1" applyAlignment="1" applyProtection="1">
      <alignment horizontal="center" vertical="center"/>
      <protection hidden="1"/>
    </xf>
    <xf numFmtId="0" fontId="16" fillId="0" borderId="8" xfId="0" applyFont="1" applyBorder="1" applyAlignment="1" applyProtection="1">
      <alignment horizontal="center" vertical="center"/>
      <protection hidden="1"/>
    </xf>
    <xf numFmtId="14" fontId="18" fillId="0" borderId="0" xfId="0" applyNumberFormat="1" applyFont="1" applyAlignment="1" applyProtection="1">
      <alignment horizontal="center" vertical="center"/>
      <protection hidden="1"/>
    </xf>
    <xf numFmtId="14" fontId="18" fillId="0" borderId="8" xfId="0" applyNumberFormat="1" applyFont="1" applyBorder="1" applyAlignment="1" applyProtection="1">
      <alignment horizontal="center" vertical="center"/>
      <protection hidden="1"/>
    </xf>
    <xf numFmtId="0" fontId="14" fillId="0" borderId="9" xfId="0" applyFont="1" applyBorder="1" applyAlignment="1" applyProtection="1">
      <alignment horizontal="center" vertical="center"/>
      <protection hidden="1"/>
    </xf>
    <xf numFmtId="0" fontId="19" fillId="0" borderId="9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horizontal="center" vertical="center"/>
      <protection hidden="1"/>
    </xf>
    <xf numFmtId="0" fontId="0" fillId="0" borderId="2" xfId="0" applyBorder="1" applyAlignment="1" applyProtection="1">
      <alignment horizontal="center" vertical="center"/>
      <protection hidden="1"/>
    </xf>
    <xf numFmtId="0" fontId="0" fillId="0" borderId="3" xfId="0" applyBorder="1" applyAlignment="1" applyProtection="1">
      <alignment horizontal="center" vertical="center"/>
      <protection hidden="1"/>
    </xf>
    <xf numFmtId="0" fontId="0" fillId="0" borderId="5" xfId="0" applyBorder="1" applyAlignment="1" applyProtection="1">
      <alignment horizontal="center" vertical="center"/>
      <protection hidden="1"/>
    </xf>
    <xf numFmtId="0" fontId="14" fillId="0" borderId="7" xfId="0" applyFont="1" applyBorder="1" applyAlignment="1" applyProtection="1">
      <alignment horizontal="center" vertical="center"/>
      <protection hidden="1"/>
    </xf>
    <xf numFmtId="0" fontId="14" fillId="0" borderId="0" xfId="0" applyFont="1" applyAlignment="1" applyProtection="1">
      <alignment horizontal="center" vertical="center"/>
      <protection hidden="1"/>
    </xf>
    <xf numFmtId="0" fontId="0" fillId="0" borderId="7" xfId="0" applyBorder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14" fillId="0" borderId="10" xfId="0" applyFont="1" applyBorder="1" applyAlignment="1" applyProtection="1">
      <alignment horizontal="center" vertical="center"/>
      <protection hidden="1"/>
    </xf>
    <xf numFmtId="0" fontId="14" fillId="0" borderId="11" xfId="0" applyFont="1" applyBorder="1" applyAlignment="1" applyProtection="1">
      <alignment horizontal="center" vertical="center"/>
      <protection hidden="1"/>
    </xf>
    <xf numFmtId="0" fontId="21" fillId="0" borderId="3" xfId="0" applyFont="1" applyBorder="1" applyAlignment="1" applyProtection="1">
      <alignment vertical="center" wrapText="1"/>
      <protection hidden="1"/>
    </xf>
    <xf numFmtId="0" fontId="3" fillId="0" borderId="6" xfId="0" applyFont="1" applyBorder="1" applyAlignment="1" applyProtection="1">
      <alignment horizontal="center" vertical="center" wrapText="1"/>
      <protection hidden="1"/>
    </xf>
    <xf numFmtId="0" fontId="3" fillId="0" borderId="2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6" xfId="0" applyFont="1" applyBorder="1" applyAlignment="1" applyProtection="1">
      <alignment horizontal="center" vertical="center" wrapText="1"/>
      <protection hidden="1"/>
    </xf>
    <xf numFmtId="2" fontId="3" fillId="0" borderId="26" xfId="1" applyNumberFormat="1" applyFont="1" applyFill="1" applyBorder="1" applyAlignment="1" applyProtection="1">
      <alignment horizontal="center" vertical="center" wrapText="1"/>
      <protection hidden="1"/>
    </xf>
    <xf numFmtId="44" fontId="3" fillId="0" borderId="26" xfId="2" applyFont="1" applyFill="1" applyBorder="1" applyAlignment="1" applyProtection="1">
      <alignment horizontal="center" vertical="center" wrapText="1"/>
      <protection hidden="1"/>
    </xf>
    <xf numFmtId="0" fontId="17" fillId="0" borderId="21" xfId="1" applyNumberFormat="1" applyFont="1" applyFill="1" applyBorder="1" applyAlignment="1" applyProtection="1">
      <alignment horizontal="center" vertical="center" wrapText="1"/>
      <protection hidden="1"/>
    </xf>
    <xf numFmtId="0" fontId="17" fillId="0" borderId="22" xfId="1" applyNumberFormat="1" applyFont="1" applyFill="1" applyBorder="1" applyAlignment="1" applyProtection="1">
      <alignment horizontal="center" vertical="center" wrapText="1"/>
      <protection hidden="1"/>
    </xf>
    <xf numFmtId="0" fontId="17" fillId="0" borderId="20" xfId="1" applyNumberFormat="1" applyFont="1" applyFill="1" applyBorder="1" applyAlignment="1" applyProtection="1">
      <alignment horizontal="center" vertical="center" wrapText="1"/>
      <protection hidden="1"/>
    </xf>
    <xf numFmtId="0" fontId="17" fillId="0" borderId="20" xfId="0" applyFont="1" applyBorder="1" applyAlignment="1" applyProtection="1">
      <alignment horizontal="left" vertical="center" wrapText="1"/>
      <protection hidden="1"/>
    </xf>
    <xf numFmtId="0" fontId="14" fillId="0" borderId="21" xfId="1" applyNumberFormat="1" applyFont="1" applyFill="1" applyBorder="1" applyAlignment="1" applyProtection="1">
      <alignment horizontal="center" vertical="center" wrapText="1"/>
      <protection hidden="1"/>
    </xf>
    <xf numFmtId="0" fontId="14" fillId="0" borderId="25" xfId="1" applyNumberFormat="1" applyFont="1" applyFill="1" applyBorder="1" applyAlignment="1" applyProtection="1">
      <alignment horizontal="center" vertical="center" wrapText="1"/>
      <protection hidden="1"/>
    </xf>
    <xf numFmtId="10" fontId="17" fillId="0" borderId="20" xfId="2" applyNumberFormat="1" applyFont="1" applyFill="1" applyBorder="1" applyAlignment="1" applyProtection="1">
      <alignment horizontal="center" vertical="center" wrapText="1"/>
      <protection hidden="1"/>
    </xf>
    <xf numFmtId="44" fontId="17" fillId="0" borderId="20" xfId="2" applyFont="1" applyFill="1" applyBorder="1" applyAlignment="1" applyProtection="1">
      <alignment horizontal="left" vertical="center" wrapText="1"/>
      <protection hidden="1"/>
    </xf>
    <xf numFmtId="0" fontId="17" fillId="0" borderId="21" xfId="1" applyNumberFormat="1" applyFont="1" applyFill="1" applyBorder="1" applyAlignment="1" applyProtection="1">
      <alignment horizontal="center" vertical="center" wrapText="1"/>
      <protection hidden="1"/>
    </xf>
    <xf numFmtId="0" fontId="17" fillId="0" borderId="2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22" xfId="0" applyBorder="1" applyAlignment="1" applyProtection="1">
      <alignment wrapText="1"/>
      <protection hidden="1"/>
    </xf>
    <xf numFmtId="0" fontId="0" fillId="0" borderId="22" xfId="0" applyBorder="1" applyProtection="1">
      <protection hidden="1"/>
    </xf>
    <xf numFmtId="0" fontId="2" fillId="0" borderId="22" xfId="0" applyFont="1" applyBorder="1" applyAlignment="1" applyProtection="1">
      <alignment wrapText="1"/>
      <protection hidden="1"/>
    </xf>
    <xf numFmtId="2" fontId="21" fillId="0" borderId="0" xfId="0" applyNumberFormat="1" applyFont="1" applyAlignment="1" applyProtection="1">
      <alignment vertical="center" wrapText="1"/>
      <protection hidden="1"/>
    </xf>
    <xf numFmtId="10" fontId="21" fillId="0" borderId="0" xfId="0" applyNumberFormat="1" applyFont="1" applyAlignment="1" applyProtection="1">
      <alignment horizontal="center" vertical="center" wrapText="1"/>
      <protection hidden="1"/>
    </xf>
    <xf numFmtId="10" fontId="25" fillId="0" borderId="0" xfId="0" applyNumberFormat="1" applyFont="1" applyAlignment="1" applyProtection="1">
      <alignment horizontal="center" vertical="center" wrapText="1"/>
      <protection hidden="1"/>
    </xf>
  </cellXfs>
  <cellStyles count="7">
    <cellStyle name="Moeda" xfId="2" builtinId="4"/>
    <cellStyle name="Normal" xfId="0" builtinId="0"/>
    <cellStyle name="Normal 2 2" xfId="4" xr:uid="{2FCF5326-F2CC-40AE-AB88-7126640FED0F}"/>
    <cellStyle name="Normal 4 2" xfId="5" xr:uid="{5B89A163-F326-49D7-9D79-A7271A7119AB}"/>
    <cellStyle name="Porcentagem" xfId="3" builtinId="5"/>
    <cellStyle name="Vírgula" xfId="1" builtinId="3"/>
    <cellStyle name="Vírgula 2" xfId="6" xr:uid="{8FD912FD-253C-4ACE-AEE2-76B39547064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210791</xdr:colOff>
      <xdr:row>1</xdr:row>
      <xdr:rowOff>50693</xdr:rowOff>
    </xdr:from>
    <xdr:to>
      <xdr:col>2</xdr:col>
      <xdr:colOff>758190</xdr:colOff>
      <xdr:row>1</xdr:row>
      <xdr:rowOff>596265</xdr:rowOff>
    </xdr:to>
    <xdr:pic>
      <xdr:nvPicPr>
        <xdr:cNvPr id="2" name="Imagem 1" descr="Brasao_UG">
          <a:extLst>
            <a:ext uri="{FF2B5EF4-FFF2-40B4-BE49-F238E27FC236}">
              <a16:creationId xmlns:a16="http://schemas.microsoft.com/office/drawing/2014/main" id="{D64953FA-D8D1-437C-A491-2986FB1F83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3741" y="250718"/>
          <a:ext cx="547399" cy="54557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54581</xdr:colOff>
      <xdr:row>1</xdr:row>
      <xdr:rowOff>22118</xdr:rowOff>
    </xdr:from>
    <xdr:to>
      <xdr:col>2</xdr:col>
      <xdr:colOff>808616</xdr:colOff>
      <xdr:row>1</xdr:row>
      <xdr:rowOff>742069</xdr:rowOff>
    </xdr:to>
    <xdr:pic>
      <xdr:nvPicPr>
        <xdr:cNvPr id="2" name="Imagem 1" descr="Brasao_UG">
          <a:extLst>
            <a:ext uri="{FF2B5EF4-FFF2-40B4-BE49-F238E27FC236}">
              <a16:creationId xmlns:a16="http://schemas.microsoft.com/office/drawing/2014/main" id="{4F38C3DE-98A2-4D4E-A35A-D82CFFD4AC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3721" y="220238"/>
          <a:ext cx="754035" cy="7199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Z:\LUIS%20EDUARDO%20ENG\A%20PREFEITURA%202022\2%20-%20PROJETOS\BACKUP\1%20-%20Lixeiras\28%20-%20Coletores%20de%20Residuos%20LIXEIRAS\Coletores%20de%20Residuos%20PLANILHA.xlsx" TargetMode="External"/><Relationship Id="rId1" Type="http://schemas.openxmlformats.org/officeDocument/2006/relationships/externalLinkPath" Target="/LUIS%20EDUARDO%20ENG/A%20PREFEITURA%202022/2%20-%20PROJETOS/BACKUP/1%20-%20Lixeiras/28%20-%20Coletores%20de%20Residuos%20LIXEIRAS/Coletores%20de%20Residuos%20PLANILH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LANILHA ATUALIZ."/>
      <sheetName val="SINAPI OUT-21"/>
      <sheetName val="B.D.I."/>
      <sheetName val="ADITIVO (EDITÁVEL)"/>
      <sheetName val="MED (1) ADITIVO"/>
      <sheetName val="MED (3)"/>
      <sheetName val="MED (2)"/>
      <sheetName val="MED (1)"/>
      <sheetName val="CRONOGRAMA"/>
      <sheetName val="Q.C.I."/>
      <sheetName val="Memória de Cálculo (2)"/>
      <sheetName val="Plan10"/>
      <sheetName val="Resumo geral"/>
      <sheetName val="Plan1"/>
    </sheetNames>
    <sheetDataSet>
      <sheetData sheetId="0"/>
      <sheetData sheetId="1">
        <row r="1">
          <cell r="A1" t="str">
            <v xml:space="preserve">NÃO </v>
          </cell>
          <cell r="B1" t="str">
            <v>DATA REFERÊNCIA TÉCNICA: 15/10/2021 LOCALIDADE : CUIABA MT</v>
          </cell>
        </row>
        <row r="2">
          <cell r="A2" t="str">
            <v>DESONERADO</v>
          </cell>
        </row>
      </sheetData>
      <sheetData sheetId="2">
        <row r="38">
          <cell r="F38">
            <v>0.24229999999999999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15F2EB-1938-4EC2-BBC4-38F8E23C9DA4}">
  <dimension ref="A1:O135"/>
  <sheetViews>
    <sheetView tabSelected="1" topLeftCell="A13" zoomScaleNormal="100" workbookViewId="0">
      <selection activeCell="E29" sqref="E29"/>
    </sheetView>
  </sheetViews>
  <sheetFormatPr defaultColWidth="9.109375" defaultRowHeight="14.4" x14ac:dyDescent="0.3"/>
  <cols>
    <col min="1" max="1" width="9.109375" style="10"/>
    <col min="2" max="2" width="1.6640625" style="10" customWidth="1"/>
    <col min="3" max="4" width="14.6640625" style="10" customWidth="1"/>
    <col min="5" max="5" width="76.6640625" style="10" customWidth="1"/>
    <col min="6" max="6" width="10.6640625" style="10" customWidth="1"/>
    <col min="7" max="7" width="11.6640625" style="10" customWidth="1"/>
    <col min="8" max="8" width="12.6640625" style="10" customWidth="1"/>
    <col min="9" max="10" width="14.6640625" style="10" customWidth="1"/>
    <col min="11" max="16384" width="9.109375" style="10"/>
  </cols>
  <sheetData>
    <row r="1" spans="1:10" ht="15.6" x14ac:dyDescent="0.3">
      <c r="A1" s="1"/>
      <c r="B1" s="1"/>
      <c r="C1" s="2"/>
      <c r="D1" s="3"/>
      <c r="E1" s="4"/>
      <c r="F1" s="5"/>
      <c r="G1" s="6" t="s">
        <v>0</v>
      </c>
      <c r="H1" s="7">
        <f>[1]B.D.I.!F38</f>
        <v>0.24229999999999999</v>
      </c>
      <c r="I1" s="8"/>
      <c r="J1" s="9"/>
    </row>
    <row r="2" spans="1:10" ht="51" customHeight="1" x14ac:dyDescent="0.3">
      <c r="A2" s="11"/>
      <c r="B2" s="12"/>
      <c r="C2" s="13"/>
      <c r="D2" s="117" t="s">
        <v>1</v>
      </c>
      <c r="E2" s="117"/>
      <c r="F2" s="117"/>
      <c r="G2" s="14"/>
      <c r="H2" s="15" t="s">
        <v>2</v>
      </c>
      <c r="I2" s="118">
        <f>J24</f>
        <v>316671.73000000004</v>
      </c>
      <c r="J2" s="119"/>
    </row>
    <row r="3" spans="1:10" ht="18.75" customHeight="1" x14ac:dyDescent="0.3">
      <c r="A3" s="11"/>
      <c r="B3" s="16"/>
      <c r="C3" s="17"/>
      <c r="D3" s="17" t="s">
        <v>3</v>
      </c>
      <c r="E3" s="18"/>
      <c r="F3" s="19"/>
      <c r="G3" s="20"/>
      <c r="H3" s="21" t="s">
        <v>4</v>
      </c>
      <c r="I3" s="22"/>
      <c r="J3" s="23"/>
    </row>
    <row r="4" spans="1:10" ht="15.75" customHeight="1" x14ac:dyDescent="0.3">
      <c r="A4" s="11"/>
      <c r="B4" s="24"/>
      <c r="C4" s="25" t="s">
        <v>5</v>
      </c>
      <c r="D4" s="26" t="s">
        <v>6</v>
      </c>
      <c r="E4" s="11"/>
      <c r="F4" s="24"/>
      <c r="G4" s="27"/>
      <c r="H4" s="120" t="s">
        <v>7</v>
      </c>
      <c r="I4" s="121"/>
      <c r="J4" s="122"/>
    </row>
    <row r="5" spans="1:10" ht="15" customHeight="1" x14ac:dyDescent="0.3">
      <c r="A5" s="11"/>
      <c r="B5" s="24"/>
      <c r="C5" s="25"/>
      <c r="D5" s="28" t="s">
        <v>8</v>
      </c>
      <c r="E5" s="11"/>
      <c r="F5" s="24"/>
      <c r="G5" s="27"/>
      <c r="H5" s="29" t="s">
        <v>9</v>
      </c>
      <c r="I5" s="123">
        <v>45092</v>
      </c>
      <c r="J5" s="124"/>
    </row>
    <row r="6" spans="1:10" ht="15" customHeight="1" x14ac:dyDescent="0.3">
      <c r="A6" s="11"/>
      <c r="B6" s="24"/>
      <c r="C6" s="25" t="s">
        <v>10</v>
      </c>
      <c r="D6" s="28" t="s">
        <v>11</v>
      </c>
      <c r="E6" s="11"/>
      <c r="F6" s="125" t="s">
        <v>12</v>
      </c>
      <c r="G6" s="126"/>
      <c r="H6" s="29" t="s">
        <v>13</v>
      </c>
      <c r="I6" s="123">
        <f>I5+30</f>
        <v>45122</v>
      </c>
      <c r="J6" s="124"/>
    </row>
    <row r="7" spans="1:10" ht="15" customHeight="1" x14ac:dyDescent="0.3">
      <c r="A7" s="11"/>
      <c r="B7" s="24"/>
      <c r="C7" s="25" t="s">
        <v>14</v>
      </c>
      <c r="D7" s="30"/>
      <c r="E7" s="11"/>
      <c r="F7" s="103" t="s">
        <v>15</v>
      </c>
      <c r="G7" s="104"/>
      <c r="H7" s="31" t="s">
        <v>16</v>
      </c>
      <c r="I7" s="105">
        <f>I6+180</f>
        <v>45302</v>
      </c>
      <c r="J7" s="106"/>
    </row>
    <row r="8" spans="1:10" ht="15" customHeight="1" x14ac:dyDescent="0.3">
      <c r="A8" s="11"/>
      <c r="B8" s="32"/>
      <c r="C8" s="33" t="s">
        <v>17</v>
      </c>
      <c r="D8" s="34" t="s">
        <v>40</v>
      </c>
      <c r="E8" s="35"/>
      <c r="F8" s="107" t="s">
        <v>18</v>
      </c>
      <c r="G8" s="108"/>
      <c r="H8" s="36" t="s">
        <v>19</v>
      </c>
      <c r="I8" s="109" t="s">
        <v>20</v>
      </c>
      <c r="J8" s="110"/>
    </row>
    <row r="9" spans="1:10" ht="26.4" x14ac:dyDescent="0.3">
      <c r="A9" s="37"/>
      <c r="B9" s="137"/>
      <c r="C9" s="138" t="s">
        <v>21</v>
      </c>
      <c r="D9" s="139" t="s">
        <v>22</v>
      </c>
      <c r="E9" s="140" t="s">
        <v>23</v>
      </c>
      <c r="F9" s="140" t="s">
        <v>24</v>
      </c>
      <c r="G9" s="141" t="s">
        <v>25</v>
      </c>
      <c r="H9" s="142" t="s">
        <v>26</v>
      </c>
      <c r="I9" s="142" t="s">
        <v>27</v>
      </c>
      <c r="J9" s="142" t="s">
        <v>28</v>
      </c>
    </row>
    <row r="10" spans="1:10" x14ac:dyDescent="0.3">
      <c r="A10" s="44"/>
      <c r="B10" s="143" t="str">
        <f>CONCATENATE('[1]SINAPI OUT-21'!A1,'[1]SINAPI OUT-21'!A2)</f>
        <v>NÃO DESONERADO</v>
      </c>
      <c r="C10" s="144"/>
      <c r="D10" s="145" t="s">
        <v>29</v>
      </c>
      <c r="E10" s="146" t="str">
        <f>'[1]SINAPI OUT-21'!B1</f>
        <v>DATA REFERÊNCIA TÉCNICA: 15/10/2021 LOCALIDADE : CUIABA MT</v>
      </c>
      <c r="F10" s="146"/>
      <c r="G10" s="147" t="s">
        <v>30</v>
      </c>
      <c r="H10" s="148"/>
      <c r="I10" s="149">
        <f>H1</f>
        <v>0.24229999999999999</v>
      </c>
      <c r="J10" s="150"/>
    </row>
    <row r="11" spans="1:10" x14ac:dyDescent="0.3">
      <c r="A11" s="44"/>
      <c r="B11" s="151"/>
      <c r="C11" s="152"/>
      <c r="D11" s="145"/>
      <c r="E11" s="146"/>
      <c r="F11" s="146"/>
      <c r="G11" s="49"/>
      <c r="H11" s="49"/>
      <c r="I11" s="149"/>
      <c r="J11" s="150"/>
    </row>
    <row r="12" spans="1:10" x14ac:dyDescent="0.3">
      <c r="A12" s="50"/>
      <c r="B12" s="51"/>
      <c r="C12" s="52" t="s">
        <v>31</v>
      </c>
      <c r="D12" s="53"/>
      <c r="E12" s="54" t="s">
        <v>32</v>
      </c>
      <c r="F12" s="49"/>
      <c r="G12" s="49"/>
      <c r="H12" s="49"/>
      <c r="I12" s="49"/>
      <c r="J12" s="49"/>
    </row>
    <row r="13" spans="1:10" ht="28.8" x14ac:dyDescent="0.3">
      <c r="A13" s="50"/>
      <c r="B13" s="51"/>
      <c r="C13" s="55" t="s">
        <v>33</v>
      </c>
      <c r="D13" s="53"/>
      <c r="E13" s="153" t="s">
        <v>44</v>
      </c>
      <c r="F13" s="56" t="s">
        <v>42</v>
      </c>
      <c r="G13" s="57">
        <v>3.13</v>
      </c>
      <c r="H13" s="58">
        <v>316.73</v>
      </c>
      <c r="I13" s="59">
        <f>H13*(1+$I$10)</f>
        <v>393.473679</v>
      </c>
      <c r="J13" s="59">
        <f>TRUNC(I13*G13,2)</f>
        <v>1231.57</v>
      </c>
    </row>
    <row r="14" spans="1:10" s="80" customFormat="1" ht="28.8" x14ac:dyDescent="0.3">
      <c r="A14" s="50"/>
      <c r="B14" s="51"/>
      <c r="C14" s="55" t="s">
        <v>34</v>
      </c>
      <c r="D14" s="53"/>
      <c r="E14" s="153" t="s">
        <v>41</v>
      </c>
      <c r="F14" s="56" t="s">
        <v>42</v>
      </c>
      <c r="G14" s="57">
        <v>15</v>
      </c>
      <c r="H14" s="58">
        <v>910.59</v>
      </c>
      <c r="I14" s="59">
        <f t="shared" ref="I14" si="0">H14*(1+$I$10)</f>
        <v>1131.2259570000001</v>
      </c>
      <c r="J14" s="59">
        <f t="shared" ref="J14" si="1">TRUNC(I14*G14,2)</f>
        <v>16968.38</v>
      </c>
    </row>
    <row r="15" spans="1:10" x14ac:dyDescent="0.3">
      <c r="A15" s="50"/>
      <c r="B15" s="51"/>
      <c r="C15" s="55"/>
      <c r="D15" s="53"/>
      <c r="E15" s="154" t="s">
        <v>35</v>
      </c>
      <c r="F15" s="56"/>
      <c r="G15" s="61"/>
      <c r="H15" s="58"/>
      <c r="I15" s="59"/>
      <c r="J15" s="62">
        <f>SUM(J13:J14)</f>
        <v>18199.95</v>
      </c>
    </row>
    <row r="16" spans="1:10" x14ac:dyDescent="0.3">
      <c r="A16" s="50"/>
      <c r="B16" s="51"/>
      <c r="C16" s="55"/>
      <c r="D16" s="53"/>
      <c r="E16" s="154"/>
      <c r="F16" s="56"/>
      <c r="G16" s="61"/>
      <c r="H16" s="58"/>
      <c r="I16" s="59"/>
      <c r="J16" s="59"/>
    </row>
    <row r="17" spans="1:15" x14ac:dyDescent="0.3">
      <c r="A17" s="50"/>
      <c r="B17" s="51"/>
      <c r="C17" s="52" t="s">
        <v>36</v>
      </c>
      <c r="D17" s="53"/>
      <c r="E17" s="155" t="s">
        <v>37</v>
      </c>
      <c r="F17" s="56"/>
      <c r="G17" s="61"/>
      <c r="H17" s="58"/>
      <c r="I17" s="59"/>
      <c r="J17" s="59"/>
    </row>
    <row r="18" spans="1:15" ht="43.2" x14ac:dyDescent="0.3">
      <c r="A18" s="50"/>
      <c r="B18" s="51"/>
      <c r="C18" s="55" t="s">
        <v>38</v>
      </c>
      <c r="D18" s="53"/>
      <c r="E18" s="153" t="s">
        <v>61</v>
      </c>
      <c r="F18" s="56" t="s">
        <v>43</v>
      </c>
      <c r="G18" s="57">
        <v>337</v>
      </c>
      <c r="H18" s="58">
        <v>712.93</v>
      </c>
      <c r="I18" s="59">
        <f t="shared" ref="I18" si="2">H18*(1+$I$10)</f>
        <v>885.67293899999993</v>
      </c>
      <c r="J18" s="59">
        <f t="shared" ref="J18" si="3">TRUNC(I18*G18,2)</f>
        <v>298471.78000000003</v>
      </c>
    </row>
    <row r="19" spans="1:15" x14ac:dyDescent="0.3">
      <c r="A19" s="50"/>
      <c r="B19" s="51"/>
      <c r="C19" s="55"/>
      <c r="D19" s="53"/>
      <c r="E19" s="60" t="s">
        <v>35</v>
      </c>
      <c r="F19" s="56"/>
      <c r="G19" s="61"/>
      <c r="H19" s="58"/>
      <c r="I19" s="59"/>
      <c r="J19" s="62">
        <f>SUM(J18:J18)</f>
        <v>298471.78000000003</v>
      </c>
    </row>
    <row r="20" spans="1:15" x14ac:dyDescent="0.3">
      <c r="A20" s="50"/>
      <c r="B20" s="51"/>
      <c r="C20" s="55"/>
      <c r="D20" s="53"/>
      <c r="E20" s="63"/>
      <c r="F20" s="56"/>
      <c r="G20" s="61"/>
      <c r="H20" s="58"/>
      <c r="I20" s="59"/>
      <c r="J20" s="59"/>
    </row>
    <row r="21" spans="1:15" x14ac:dyDescent="0.3">
      <c r="A21" s="50"/>
      <c r="B21" s="51"/>
      <c r="C21" s="52"/>
      <c r="D21" s="53"/>
      <c r="E21" s="54"/>
      <c r="F21" s="113" t="s">
        <v>59</v>
      </c>
      <c r="G21" s="114"/>
      <c r="H21" s="98">
        <v>300000</v>
      </c>
      <c r="I21" s="158">
        <v>0.94740000000000002</v>
      </c>
      <c r="J21" s="49"/>
    </row>
    <row r="22" spans="1:15" x14ac:dyDescent="0.3">
      <c r="A22" s="50"/>
      <c r="B22" s="51"/>
      <c r="C22" s="55"/>
      <c r="D22" s="64"/>
      <c r="E22" s="60"/>
      <c r="F22" s="115" t="s">
        <v>60</v>
      </c>
      <c r="G22" s="116"/>
      <c r="H22" s="98">
        <v>16671.73</v>
      </c>
      <c r="I22" s="158">
        <v>5.2600000000000001E-2</v>
      </c>
      <c r="J22" s="62"/>
    </row>
    <row r="23" spans="1:15" x14ac:dyDescent="0.3">
      <c r="A23" s="50"/>
      <c r="B23" s="51"/>
      <c r="C23" s="55"/>
      <c r="D23" s="64"/>
      <c r="E23" s="60"/>
      <c r="F23" s="99"/>
      <c r="G23" s="100"/>
      <c r="H23" s="98"/>
      <c r="I23" s="101"/>
      <c r="J23" s="62"/>
    </row>
    <row r="24" spans="1:15" x14ac:dyDescent="0.3">
      <c r="A24" s="50"/>
      <c r="B24" s="51"/>
      <c r="C24" s="55"/>
      <c r="D24" s="64"/>
      <c r="E24" s="65" t="s">
        <v>39</v>
      </c>
      <c r="F24" s="56"/>
      <c r="G24" s="61"/>
      <c r="H24" s="58"/>
      <c r="I24" s="59"/>
      <c r="J24" s="62">
        <f>SUM(,J15+J19)</f>
        <v>316671.73000000004</v>
      </c>
    </row>
    <row r="25" spans="1:15" x14ac:dyDescent="0.3">
      <c r="A25" s="66"/>
      <c r="B25" s="67"/>
      <c r="C25" s="52"/>
      <c r="D25" s="68"/>
      <c r="E25" s="65"/>
      <c r="F25" s="69"/>
      <c r="G25" s="70"/>
      <c r="H25" s="71"/>
      <c r="I25" s="62"/>
      <c r="J25" s="62"/>
    </row>
    <row r="26" spans="1:15" ht="10.5" customHeight="1" x14ac:dyDescent="0.3">
      <c r="A26" s="66"/>
      <c r="B26" s="66"/>
      <c r="C26" s="66"/>
      <c r="D26" s="72"/>
      <c r="E26" s="73"/>
      <c r="F26" s="74"/>
      <c r="G26" s="75"/>
      <c r="H26" s="76"/>
      <c r="I26" s="77"/>
      <c r="J26" s="77"/>
    </row>
    <row r="27" spans="1:15" x14ac:dyDescent="0.3">
      <c r="A27" s="37"/>
      <c r="B27" s="102" t="str">
        <f>CONCATENATE(L26,L27)</f>
        <v/>
      </c>
      <c r="C27" s="102"/>
      <c r="D27" s="102"/>
      <c r="E27" s="102"/>
      <c r="F27" s="102"/>
      <c r="G27" s="102"/>
      <c r="H27" s="102"/>
      <c r="I27" s="102"/>
      <c r="J27" s="102"/>
      <c r="K27" s="37"/>
      <c r="L27" s="78"/>
      <c r="M27" s="37"/>
      <c r="N27" s="37"/>
      <c r="O27" s="37"/>
    </row>
    <row r="28" spans="1:15" x14ac:dyDescent="0.3">
      <c r="A28" s="37"/>
      <c r="B28" s="37"/>
      <c r="C28" s="37"/>
      <c r="D28" s="79"/>
      <c r="E28" s="37"/>
      <c r="F28" s="37"/>
      <c r="G28" s="37"/>
      <c r="H28" s="156"/>
      <c r="I28" s="157"/>
      <c r="J28" s="37"/>
    </row>
    <row r="29" spans="1:15" x14ac:dyDescent="0.3">
      <c r="A29" s="37"/>
      <c r="B29" s="37"/>
      <c r="C29" s="37"/>
      <c r="D29" s="37"/>
      <c r="E29" s="37"/>
      <c r="F29" s="37"/>
      <c r="G29" s="37"/>
      <c r="H29" s="156"/>
      <c r="I29" s="157"/>
      <c r="J29" s="79"/>
    </row>
    <row r="30" spans="1:15" x14ac:dyDescent="0.3">
      <c r="A30" s="37"/>
      <c r="B30" s="37"/>
      <c r="C30" s="37"/>
      <c r="D30" s="37"/>
      <c r="E30" s="37"/>
      <c r="F30" s="37"/>
      <c r="G30" s="37"/>
      <c r="H30" s="37"/>
      <c r="I30" s="79"/>
      <c r="J30" s="5"/>
    </row>
    <row r="31" spans="1:15" x14ac:dyDescent="0.3">
      <c r="A31" s="37"/>
      <c r="B31" s="37"/>
      <c r="C31" s="37"/>
      <c r="D31" s="37"/>
      <c r="E31" s="37"/>
      <c r="F31" s="37"/>
      <c r="G31" s="37"/>
      <c r="H31" s="37"/>
      <c r="I31" s="79"/>
      <c r="J31" s="79"/>
    </row>
    <row r="32" spans="1:15" x14ac:dyDescent="0.3">
      <c r="B32" s="80"/>
      <c r="C32" s="80"/>
      <c r="D32" s="80"/>
      <c r="E32" s="80"/>
      <c r="F32" s="80"/>
      <c r="G32" s="80"/>
      <c r="H32" s="80"/>
      <c r="I32" s="81"/>
      <c r="J32" s="81"/>
    </row>
    <row r="33" spans="2:10" x14ac:dyDescent="0.3">
      <c r="B33" s="80"/>
      <c r="C33" s="80"/>
      <c r="D33" s="80"/>
      <c r="E33" s="80"/>
      <c r="F33" s="80"/>
      <c r="G33" s="80"/>
      <c r="H33" s="80"/>
      <c r="I33" s="81"/>
      <c r="J33" s="81"/>
    </row>
    <row r="34" spans="2:10" x14ac:dyDescent="0.3">
      <c r="B34" s="80"/>
      <c r="C34" s="80"/>
      <c r="D34" s="80"/>
      <c r="E34" s="80"/>
      <c r="F34" s="80"/>
      <c r="G34" s="80"/>
      <c r="H34" s="80"/>
      <c r="I34" s="81"/>
      <c r="J34" s="81"/>
    </row>
    <row r="35" spans="2:10" x14ac:dyDescent="0.3">
      <c r="B35" s="80"/>
      <c r="C35" s="80"/>
      <c r="D35" s="80"/>
      <c r="E35" s="80"/>
      <c r="F35" s="80"/>
      <c r="G35" s="80"/>
      <c r="H35" s="80"/>
      <c r="I35" s="81"/>
      <c r="J35" s="81"/>
    </row>
    <row r="36" spans="2:10" x14ac:dyDescent="0.3">
      <c r="B36" s="80"/>
      <c r="C36" s="80"/>
      <c r="D36" s="80"/>
      <c r="E36" s="80"/>
      <c r="F36" s="80"/>
      <c r="G36" s="80"/>
      <c r="H36" s="80"/>
      <c r="I36" s="81"/>
      <c r="J36" s="81"/>
    </row>
    <row r="37" spans="2:10" x14ac:dyDescent="0.3">
      <c r="I37" s="82"/>
      <c r="J37" s="82"/>
    </row>
    <row r="38" spans="2:10" x14ac:dyDescent="0.3">
      <c r="I38" s="82"/>
      <c r="J38" s="82"/>
    </row>
    <row r="39" spans="2:10" x14ac:dyDescent="0.3">
      <c r="I39" s="82"/>
      <c r="J39" s="82"/>
    </row>
    <row r="40" spans="2:10" x14ac:dyDescent="0.3">
      <c r="I40" s="82"/>
      <c r="J40" s="82"/>
    </row>
    <row r="41" spans="2:10" x14ac:dyDescent="0.3">
      <c r="I41" s="82"/>
      <c r="J41" s="82"/>
    </row>
    <row r="42" spans="2:10" x14ac:dyDescent="0.3">
      <c r="I42" s="82"/>
      <c r="J42" s="82"/>
    </row>
    <row r="43" spans="2:10" x14ac:dyDescent="0.3">
      <c r="I43" s="82"/>
      <c r="J43" s="82"/>
    </row>
    <row r="44" spans="2:10" x14ac:dyDescent="0.3">
      <c r="I44" s="82"/>
      <c r="J44" s="82"/>
    </row>
    <row r="45" spans="2:10" x14ac:dyDescent="0.3">
      <c r="I45" s="82"/>
      <c r="J45" s="82"/>
    </row>
    <row r="46" spans="2:10" x14ac:dyDescent="0.3">
      <c r="I46" s="82"/>
      <c r="J46" s="82"/>
    </row>
    <row r="47" spans="2:10" x14ac:dyDescent="0.3">
      <c r="I47" s="82"/>
      <c r="J47" s="82"/>
    </row>
    <row r="48" spans="2:10" x14ac:dyDescent="0.3">
      <c r="I48" s="82"/>
      <c r="J48" s="82"/>
    </row>
    <row r="49" spans="9:10" x14ac:dyDescent="0.3">
      <c r="I49" s="82"/>
      <c r="J49" s="82"/>
    </row>
    <row r="50" spans="9:10" x14ac:dyDescent="0.3">
      <c r="I50" s="82"/>
      <c r="J50" s="82"/>
    </row>
    <row r="51" spans="9:10" x14ac:dyDescent="0.3">
      <c r="I51" s="82"/>
      <c r="J51" s="82"/>
    </row>
    <row r="52" spans="9:10" x14ac:dyDescent="0.3">
      <c r="I52" s="82"/>
      <c r="J52" s="82"/>
    </row>
    <row r="53" spans="9:10" x14ac:dyDescent="0.3">
      <c r="I53" s="82"/>
      <c r="J53" s="82"/>
    </row>
    <row r="54" spans="9:10" x14ac:dyDescent="0.3">
      <c r="I54" s="82"/>
      <c r="J54" s="82"/>
    </row>
    <row r="55" spans="9:10" x14ac:dyDescent="0.3">
      <c r="I55" s="82"/>
      <c r="J55" s="82"/>
    </row>
    <row r="56" spans="9:10" x14ac:dyDescent="0.3">
      <c r="I56" s="82"/>
      <c r="J56" s="82"/>
    </row>
    <row r="57" spans="9:10" x14ac:dyDescent="0.3">
      <c r="I57" s="82"/>
      <c r="J57" s="82"/>
    </row>
    <row r="58" spans="9:10" x14ac:dyDescent="0.3">
      <c r="I58" s="82"/>
      <c r="J58" s="82"/>
    </row>
    <row r="59" spans="9:10" x14ac:dyDescent="0.3">
      <c r="I59" s="82"/>
      <c r="J59" s="82"/>
    </row>
    <row r="60" spans="9:10" x14ac:dyDescent="0.3">
      <c r="I60" s="82"/>
      <c r="J60" s="82"/>
    </row>
    <row r="61" spans="9:10" x14ac:dyDescent="0.3">
      <c r="I61" s="82"/>
      <c r="J61" s="82"/>
    </row>
    <row r="62" spans="9:10" x14ac:dyDescent="0.3">
      <c r="I62" s="82"/>
      <c r="J62" s="82"/>
    </row>
    <row r="63" spans="9:10" x14ac:dyDescent="0.3">
      <c r="I63" s="82"/>
      <c r="J63" s="82"/>
    </row>
    <row r="64" spans="9:10" x14ac:dyDescent="0.3">
      <c r="I64" s="82"/>
      <c r="J64" s="82"/>
    </row>
    <row r="65" spans="9:10" x14ac:dyDescent="0.3">
      <c r="I65" s="82"/>
      <c r="J65" s="82"/>
    </row>
    <row r="66" spans="9:10" x14ac:dyDescent="0.3">
      <c r="I66" s="82"/>
      <c r="J66" s="82"/>
    </row>
    <row r="67" spans="9:10" x14ac:dyDescent="0.3">
      <c r="I67" s="82"/>
      <c r="J67" s="82"/>
    </row>
    <row r="68" spans="9:10" x14ac:dyDescent="0.3">
      <c r="I68" s="82"/>
      <c r="J68" s="82"/>
    </row>
    <row r="69" spans="9:10" x14ac:dyDescent="0.3">
      <c r="I69" s="82"/>
      <c r="J69" s="82"/>
    </row>
    <row r="70" spans="9:10" x14ac:dyDescent="0.3">
      <c r="I70" s="82"/>
      <c r="J70" s="82"/>
    </row>
    <row r="71" spans="9:10" x14ac:dyDescent="0.3">
      <c r="I71" s="82"/>
      <c r="J71" s="82"/>
    </row>
    <row r="72" spans="9:10" x14ac:dyDescent="0.3">
      <c r="I72" s="82"/>
      <c r="J72" s="82"/>
    </row>
    <row r="73" spans="9:10" x14ac:dyDescent="0.3">
      <c r="I73" s="82"/>
      <c r="J73" s="82"/>
    </row>
    <row r="74" spans="9:10" x14ac:dyDescent="0.3">
      <c r="I74" s="82"/>
      <c r="J74" s="82"/>
    </row>
    <row r="75" spans="9:10" x14ac:dyDescent="0.3">
      <c r="I75" s="82"/>
      <c r="J75" s="82"/>
    </row>
    <row r="76" spans="9:10" x14ac:dyDescent="0.3">
      <c r="I76" s="82"/>
      <c r="J76" s="82"/>
    </row>
    <row r="77" spans="9:10" x14ac:dyDescent="0.3">
      <c r="I77" s="82"/>
      <c r="J77" s="82"/>
    </row>
    <row r="78" spans="9:10" x14ac:dyDescent="0.3">
      <c r="I78" s="82"/>
      <c r="J78" s="82"/>
    </row>
    <row r="79" spans="9:10" x14ac:dyDescent="0.3">
      <c r="I79" s="82"/>
      <c r="J79" s="82"/>
    </row>
    <row r="80" spans="9:10" x14ac:dyDescent="0.3">
      <c r="I80" s="82"/>
      <c r="J80" s="82"/>
    </row>
    <row r="81" spans="9:10" x14ac:dyDescent="0.3">
      <c r="I81" s="82"/>
      <c r="J81" s="82"/>
    </row>
    <row r="82" spans="9:10" x14ac:dyDescent="0.3">
      <c r="I82" s="82"/>
      <c r="J82" s="82"/>
    </row>
    <row r="83" spans="9:10" x14ac:dyDescent="0.3">
      <c r="I83" s="82"/>
      <c r="J83" s="82"/>
    </row>
    <row r="84" spans="9:10" x14ac:dyDescent="0.3">
      <c r="I84" s="82"/>
      <c r="J84" s="82"/>
    </row>
    <row r="85" spans="9:10" x14ac:dyDescent="0.3">
      <c r="I85" s="82"/>
      <c r="J85" s="82"/>
    </row>
    <row r="86" spans="9:10" x14ac:dyDescent="0.3">
      <c r="I86" s="82"/>
      <c r="J86" s="82"/>
    </row>
    <row r="87" spans="9:10" x14ac:dyDescent="0.3">
      <c r="I87" s="82"/>
      <c r="J87" s="82"/>
    </row>
    <row r="88" spans="9:10" x14ac:dyDescent="0.3">
      <c r="I88" s="82"/>
      <c r="J88" s="82"/>
    </row>
    <row r="89" spans="9:10" x14ac:dyDescent="0.3">
      <c r="I89" s="82"/>
      <c r="J89" s="82"/>
    </row>
    <row r="90" spans="9:10" x14ac:dyDescent="0.3">
      <c r="I90" s="82"/>
      <c r="J90" s="82"/>
    </row>
    <row r="91" spans="9:10" x14ac:dyDescent="0.3">
      <c r="I91" s="82"/>
      <c r="J91" s="82"/>
    </row>
    <row r="92" spans="9:10" x14ac:dyDescent="0.3">
      <c r="I92" s="82"/>
      <c r="J92" s="82"/>
    </row>
    <row r="93" spans="9:10" x14ac:dyDescent="0.3">
      <c r="I93" s="82"/>
      <c r="J93" s="82"/>
    </row>
    <row r="94" spans="9:10" x14ac:dyDescent="0.3">
      <c r="I94" s="82"/>
      <c r="J94" s="82"/>
    </row>
    <row r="95" spans="9:10" x14ac:dyDescent="0.3">
      <c r="I95" s="82"/>
      <c r="J95" s="82"/>
    </row>
    <row r="96" spans="9:10" x14ac:dyDescent="0.3">
      <c r="I96" s="82"/>
      <c r="J96" s="82"/>
    </row>
    <row r="97" spans="9:10" x14ac:dyDescent="0.3">
      <c r="I97" s="82"/>
      <c r="J97" s="82"/>
    </row>
    <row r="98" spans="9:10" x14ac:dyDescent="0.3">
      <c r="I98" s="82"/>
      <c r="J98" s="82"/>
    </row>
    <row r="99" spans="9:10" x14ac:dyDescent="0.3">
      <c r="I99" s="82"/>
      <c r="J99" s="82"/>
    </row>
    <row r="100" spans="9:10" x14ac:dyDescent="0.3">
      <c r="I100" s="82"/>
      <c r="J100" s="82"/>
    </row>
    <row r="101" spans="9:10" x14ac:dyDescent="0.3">
      <c r="I101" s="82"/>
      <c r="J101" s="82"/>
    </row>
    <row r="102" spans="9:10" x14ac:dyDescent="0.3">
      <c r="I102" s="82"/>
      <c r="J102" s="82"/>
    </row>
    <row r="103" spans="9:10" x14ac:dyDescent="0.3">
      <c r="I103" s="82"/>
      <c r="J103" s="82"/>
    </row>
    <row r="104" spans="9:10" x14ac:dyDescent="0.3">
      <c r="I104" s="82"/>
      <c r="J104" s="82"/>
    </row>
    <row r="105" spans="9:10" x14ac:dyDescent="0.3">
      <c r="I105" s="82"/>
      <c r="J105" s="82"/>
    </row>
    <row r="106" spans="9:10" x14ac:dyDescent="0.3">
      <c r="I106" s="82"/>
      <c r="J106" s="82"/>
    </row>
    <row r="107" spans="9:10" x14ac:dyDescent="0.3">
      <c r="I107" s="82"/>
      <c r="J107" s="82"/>
    </row>
    <row r="108" spans="9:10" x14ac:dyDescent="0.3">
      <c r="I108" s="82"/>
      <c r="J108" s="82"/>
    </row>
    <row r="109" spans="9:10" x14ac:dyDescent="0.3">
      <c r="I109" s="82"/>
      <c r="J109" s="82"/>
    </row>
    <row r="110" spans="9:10" x14ac:dyDescent="0.3">
      <c r="I110" s="82"/>
      <c r="J110" s="82"/>
    </row>
    <row r="111" spans="9:10" x14ac:dyDescent="0.3">
      <c r="I111" s="82"/>
      <c r="J111" s="82"/>
    </row>
    <row r="112" spans="9:10" x14ac:dyDescent="0.3">
      <c r="I112" s="82"/>
      <c r="J112" s="82"/>
    </row>
    <row r="113" spans="9:10" x14ac:dyDescent="0.3">
      <c r="I113" s="82"/>
      <c r="J113" s="82"/>
    </row>
    <row r="114" spans="9:10" x14ac:dyDescent="0.3">
      <c r="I114" s="82"/>
      <c r="J114" s="82"/>
    </row>
    <row r="115" spans="9:10" x14ac:dyDescent="0.3">
      <c r="I115" s="82"/>
      <c r="J115" s="82"/>
    </row>
    <row r="116" spans="9:10" x14ac:dyDescent="0.3">
      <c r="I116" s="82"/>
      <c r="J116" s="82"/>
    </row>
    <row r="117" spans="9:10" x14ac:dyDescent="0.3">
      <c r="I117" s="82"/>
      <c r="J117" s="82"/>
    </row>
    <row r="118" spans="9:10" x14ac:dyDescent="0.3">
      <c r="I118" s="82"/>
      <c r="J118" s="82"/>
    </row>
    <row r="119" spans="9:10" x14ac:dyDescent="0.3">
      <c r="I119" s="82"/>
      <c r="J119" s="82"/>
    </row>
    <row r="120" spans="9:10" x14ac:dyDescent="0.3">
      <c r="I120" s="82"/>
      <c r="J120" s="82"/>
    </row>
    <row r="121" spans="9:10" x14ac:dyDescent="0.3">
      <c r="I121" s="82"/>
      <c r="J121" s="82"/>
    </row>
    <row r="122" spans="9:10" x14ac:dyDescent="0.3">
      <c r="I122" s="82"/>
      <c r="J122" s="82"/>
    </row>
    <row r="123" spans="9:10" x14ac:dyDescent="0.3">
      <c r="I123" s="82"/>
      <c r="J123" s="82"/>
    </row>
    <row r="124" spans="9:10" x14ac:dyDescent="0.3">
      <c r="I124" s="82"/>
      <c r="J124" s="82"/>
    </row>
    <row r="125" spans="9:10" x14ac:dyDescent="0.3">
      <c r="I125" s="82"/>
      <c r="J125" s="82"/>
    </row>
    <row r="126" spans="9:10" x14ac:dyDescent="0.3">
      <c r="I126" s="82"/>
      <c r="J126" s="82"/>
    </row>
    <row r="127" spans="9:10" x14ac:dyDescent="0.3">
      <c r="I127" s="82"/>
      <c r="J127" s="82"/>
    </row>
    <row r="128" spans="9:10" x14ac:dyDescent="0.3">
      <c r="I128" s="82"/>
      <c r="J128" s="82"/>
    </row>
    <row r="129" spans="9:10" x14ac:dyDescent="0.3">
      <c r="I129" s="82"/>
      <c r="J129" s="82"/>
    </row>
    <row r="130" spans="9:10" x14ac:dyDescent="0.3">
      <c r="I130" s="82"/>
      <c r="J130" s="82"/>
    </row>
    <row r="131" spans="9:10" x14ac:dyDescent="0.3">
      <c r="I131" s="82"/>
      <c r="J131" s="82"/>
    </row>
    <row r="132" spans="9:10" x14ac:dyDescent="0.3">
      <c r="I132" s="82"/>
      <c r="J132" s="82"/>
    </row>
    <row r="133" spans="9:10" x14ac:dyDescent="0.3">
      <c r="I133" s="82"/>
      <c r="J133" s="82"/>
    </row>
    <row r="134" spans="9:10" x14ac:dyDescent="0.3">
      <c r="I134" s="82"/>
      <c r="J134" s="82"/>
    </row>
    <row r="135" spans="9:10" x14ac:dyDescent="0.3">
      <c r="I135" s="82"/>
      <c r="J135" s="82"/>
    </row>
  </sheetData>
  <mergeCells count="15">
    <mergeCell ref="D2:F2"/>
    <mergeCell ref="I2:J2"/>
    <mergeCell ref="H4:J4"/>
    <mergeCell ref="I5:J5"/>
    <mergeCell ref="F6:G6"/>
    <mergeCell ref="I6:J6"/>
    <mergeCell ref="B27:J27"/>
    <mergeCell ref="F7:G7"/>
    <mergeCell ref="I7:J7"/>
    <mergeCell ref="F8:G8"/>
    <mergeCell ref="I8:J8"/>
    <mergeCell ref="B10:C10"/>
    <mergeCell ref="G10:H10"/>
    <mergeCell ref="F21:G21"/>
    <mergeCell ref="F22:G22"/>
  </mergeCells>
  <phoneticPr fontId="24" type="noConversion"/>
  <pageMargins left="0.511811024" right="0.511811024" top="0.78740157499999996" bottom="0.78740157499999996" header="0.31496062000000002" footer="0.31496062000000002"/>
  <pageSetup paperSize="9" scale="5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1B5B2C-FE0B-4444-BA97-F279AD5ADD5B}">
  <dimension ref="A1:N129"/>
  <sheetViews>
    <sheetView workbookViewId="0">
      <selection activeCell="E23" sqref="E23"/>
    </sheetView>
  </sheetViews>
  <sheetFormatPr defaultColWidth="9.109375" defaultRowHeight="14.4" x14ac:dyDescent="0.3"/>
  <cols>
    <col min="1" max="1" width="9.109375" style="10"/>
    <col min="2" max="2" width="1.6640625" style="10" customWidth="1"/>
    <col min="3" max="3" width="13" style="10" customWidth="1"/>
    <col min="4" max="4" width="14.6640625" style="10" customWidth="1"/>
    <col min="5" max="5" width="76.6640625" style="10" customWidth="1"/>
    <col min="6" max="6" width="10.6640625" style="10" customWidth="1"/>
    <col min="7" max="7" width="11.6640625" style="10" customWidth="1"/>
    <col min="8" max="8" width="12.6640625" style="10" customWidth="1"/>
    <col min="9" max="9" width="14.6640625" style="10" customWidth="1"/>
    <col min="10" max="16384" width="9.109375" style="10"/>
  </cols>
  <sheetData>
    <row r="1" spans="1:9" ht="15.6" x14ac:dyDescent="0.3">
      <c r="A1" s="1"/>
      <c r="B1" s="1"/>
      <c r="C1" s="2"/>
      <c r="D1" s="3"/>
      <c r="E1" s="4"/>
      <c r="F1" s="5"/>
      <c r="G1" s="6" t="s">
        <v>0</v>
      </c>
      <c r="H1" s="7">
        <f>[1]B.D.I.!F38</f>
        <v>0.24229999999999999</v>
      </c>
      <c r="I1" s="9"/>
    </row>
    <row r="2" spans="1:9" ht="60" customHeight="1" x14ac:dyDescent="0.3">
      <c r="A2" s="11"/>
      <c r="B2" s="127"/>
      <c r="C2" s="128"/>
      <c r="D2" s="117" t="s">
        <v>1</v>
      </c>
      <c r="E2" s="117"/>
      <c r="F2" s="117"/>
      <c r="G2" s="14"/>
      <c r="H2" s="15" t="s">
        <v>2</v>
      </c>
      <c r="I2" s="84"/>
    </row>
    <row r="3" spans="1:9" ht="18.75" customHeight="1" x14ac:dyDescent="0.3">
      <c r="A3" s="11"/>
      <c r="B3" s="129"/>
      <c r="C3" s="130"/>
      <c r="D3" s="17" t="s">
        <v>3</v>
      </c>
      <c r="E3" s="18"/>
      <c r="F3" s="19"/>
      <c r="G3" s="20"/>
      <c r="H3" s="21"/>
      <c r="I3" s="23"/>
    </row>
    <row r="4" spans="1:9" ht="15.75" customHeight="1" x14ac:dyDescent="0.3">
      <c r="A4" s="11"/>
      <c r="B4" s="131" t="s">
        <v>5</v>
      </c>
      <c r="C4" s="132"/>
      <c r="D4" s="26" t="s">
        <v>6</v>
      </c>
      <c r="E4" s="11"/>
      <c r="F4" s="24"/>
      <c r="G4" s="27"/>
      <c r="H4" s="120"/>
      <c r="I4" s="122"/>
    </row>
    <row r="5" spans="1:9" ht="15" customHeight="1" x14ac:dyDescent="0.3">
      <c r="A5" s="11"/>
      <c r="B5" s="133"/>
      <c r="C5" s="134"/>
      <c r="D5" s="28" t="s">
        <v>8</v>
      </c>
      <c r="E5" s="11"/>
      <c r="F5" s="24"/>
      <c r="G5" s="27"/>
      <c r="H5" s="29"/>
      <c r="I5" s="85"/>
    </row>
    <row r="6" spans="1:9" ht="15" customHeight="1" x14ac:dyDescent="0.3">
      <c r="A6" s="11"/>
      <c r="B6" s="131" t="s">
        <v>10</v>
      </c>
      <c r="C6" s="132"/>
      <c r="D6" s="28" t="s">
        <v>11</v>
      </c>
      <c r="E6" s="11"/>
      <c r="F6" s="125"/>
      <c r="G6" s="126"/>
      <c r="H6" s="29"/>
      <c r="I6" s="85"/>
    </row>
    <row r="7" spans="1:9" ht="15" customHeight="1" x14ac:dyDescent="0.3">
      <c r="A7" s="11"/>
      <c r="B7" s="135" t="s">
        <v>17</v>
      </c>
      <c r="C7" s="136"/>
      <c r="D7" s="34" t="s">
        <v>40</v>
      </c>
      <c r="E7" s="35"/>
      <c r="F7" s="107"/>
      <c r="G7" s="108"/>
      <c r="H7" s="36"/>
      <c r="I7" s="83"/>
    </row>
    <row r="8" spans="1:9" ht="26.4" x14ac:dyDescent="0.3">
      <c r="A8" s="37"/>
      <c r="B8" s="38"/>
      <c r="C8" s="39" t="s">
        <v>21</v>
      </c>
      <c r="D8" s="40" t="s">
        <v>22</v>
      </c>
      <c r="E8" s="41" t="s">
        <v>23</v>
      </c>
      <c r="F8" s="41" t="s">
        <v>24</v>
      </c>
      <c r="G8" s="42" t="s">
        <v>25</v>
      </c>
      <c r="H8" s="43" t="s">
        <v>26</v>
      </c>
      <c r="I8" s="43" t="s">
        <v>28</v>
      </c>
    </row>
    <row r="9" spans="1:9" x14ac:dyDescent="0.3">
      <c r="A9" s="44"/>
      <c r="B9" s="87"/>
      <c r="C9" s="88"/>
      <c r="D9" s="45"/>
      <c r="E9" s="46"/>
      <c r="F9" s="46"/>
      <c r="G9" s="111"/>
      <c r="H9" s="112"/>
      <c r="I9" s="47"/>
    </row>
    <row r="10" spans="1:9" ht="15.6" x14ac:dyDescent="0.3">
      <c r="A10" s="44"/>
      <c r="B10" s="93"/>
      <c r="C10" s="94"/>
      <c r="D10" s="48"/>
      <c r="E10" s="97" t="s">
        <v>57</v>
      </c>
      <c r="F10" s="46"/>
      <c r="G10" s="95"/>
      <c r="H10" s="96"/>
      <c r="I10" s="47"/>
    </row>
    <row r="11" spans="1:9" x14ac:dyDescent="0.3">
      <c r="A11" s="50"/>
      <c r="B11" s="51"/>
      <c r="C11" s="55"/>
      <c r="D11" s="53"/>
      <c r="F11" s="56"/>
      <c r="G11" s="61"/>
      <c r="H11" s="58"/>
      <c r="I11" s="59"/>
    </row>
    <row r="12" spans="1:9" x14ac:dyDescent="0.3">
      <c r="A12" s="50"/>
      <c r="B12" s="51"/>
      <c r="C12" s="52" t="s">
        <v>31</v>
      </c>
      <c r="D12" s="53"/>
      <c r="E12" s="86" t="s">
        <v>37</v>
      </c>
      <c r="F12" s="56"/>
      <c r="G12" s="61"/>
      <c r="H12" s="58"/>
      <c r="I12" s="59"/>
    </row>
    <row r="13" spans="1:9" ht="43.2" x14ac:dyDescent="0.3">
      <c r="A13" s="50"/>
      <c r="B13" s="51"/>
      <c r="C13" s="52" t="s">
        <v>33</v>
      </c>
      <c r="D13" s="53" t="s">
        <v>58</v>
      </c>
      <c r="E13" s="80" t="s">
        <v>45</v>
      </c>
      <c r="F13" s="56" t="s">
        <v>49</v>
      </c>
      <c r="G13" s="57">
        <v>1</v>
      </c>
      <c r="H13" s="58">
        <v>690.9</v>
      </c>
      <c r="I13" s="59">
        <f>H13</f>
        <v>690.9</v>
      </c>
    </row>
    <row r="14" spans="1:9" x14ac:dyDescent="0.3">
      <c r="A14" s="50"/>
      <c r="B14" s="51"/>
      <c r="C14" s="52" t="s">
        <v>34</v>
      </c>
      <c r="D14" s="53">
        <v>88309</v>
      </c>
      <c r="E14" s="89" t="s">
        <v>50</v>
      </c>
      <c r="F14" s="56" t="s">
        <v>51</v>
      </c>
      <c r="G14" s="92">
        <v>0.3</v>
      </c>
      <c r="H14" s="58">
        <v>24.33</v>
      </c>
      <c r="I14" s="59">
        <f>G14*H14</f>
        <v>7.2989999999999995</v>
      </c>
    </row>
    <row r="15" spans="1:9" x14ac:dyDescent="0.3">
      <c r="A15" s="50"/>
      <c r="B15" s="51"/>
      <c r="C15" s="52" t="s">
        <v>46</v>
      </c>
      <c r="D15" s="53">
        <v>88316</v>
      </c>
      <c r="E15" s="63" t="s">
        <v>53</v>
      </c>
      <c r="F15" s="56" t="s">
        <v>51</v>
      </c>
      <c r="G15" s="92">
        <v>0.3</v>
      </c>
      <c r="H15" s="58">
        <v>19.29</v>
      </c>
      <c r="I15" s="59">
        <f t="shared" ref="I15:I17" si="0">G15*H15</f>
        <v>5.7869999999999999</v>
      </c>
    </row>
    <row r="16" spans="1:9" x14ac:dyDescent="0.3">
      <c r="A16" s="50"/>
      <c r="B16" s="51"/>
      <c r="C16" s="52" t="s">
        <v>47</v>
      </c>
      <c r="D16" s="53">
        <v>94963</v>
      </c>
      <c r="E16" s="91" t="s">
        <v>54</v>
      </c>
      <c r="F16" s="90" t="s">
        <v>52</v>
      </c>
      <c r="G16" s="90">
        <v>1.6E-2</v>
      </c>
      <c r="H16" s="90">
        <v>482.76</v>
      </c>
      <c r="I16" s="59">
        <f t="shared" si="0"/>
        <v>7.7241600000000004</v>
      </c>
    </row>
    <row r="17" spans="1:14" x14ac:dyDescent="0.3">
      <c r="A17" s="50"/>
      <c r="B17" s="51"/>
      <c r="C17" s="52" t="s">
        <v>48</v>
      </c>
      <c r="D17" s="64">
        <v>93358</v>
      </c>
      <c r="E17" s="89" t="s">
        <v>55</v>
      </c>
      <c r="F17" s="90" t="s">
        <v>52</v>
      </c>
      <c r="G17" s="90">
        <v>1.6E-2</v>
      </c>
      <c r="H17" s="58">
        <v>76.31</v>
      </c>
      <c r="I17" s="59">
        <f t="shared" si="0"/>
        <v>1.22096</v>
      </c>
    </row>
    <row r="18" spans="1:14" x14ac:dyDescent="0.3">
      <c r="A18" s="50"/>
      <c r="B18" s="51"/>
      <c r="C18" s="55"/>
      <c r="D18" s="64"/>
      <c r="E18" s="65"/>
      <c r="F18" s="56"/>
      <c r="G18" s="61"/>
      <c r="H18" s="58"/>
      <c r="I18" s="62"/>
    </row>
    <row r="19" spans="1:14" x14ac:dyDescent="0.3">
      <c r="A19" s="66"/>
      <c r="B19" s="67"/>
      <c r="C19" s="52"/>
      <c r="D19" s="68"/>
      <c r="E19" s="65"/>
      <c r="F19" s="69"/>
      <c r="G19" s="70"/>
      <c r="H19" s="71" t="s">
        <v>56</v>
      </c>
      <c r="I19" s="62">
        <f>SUM(I13:I18)</f>
        <v>712.93111999999996</v>
      </c>
    </row>
    <row r="20" spans="1:14" ht="10.5" customHeight="1" x14ac:dyDescent="0.3">
      <c r="A20" s="66"/>
      <c r="B20" s="66"/>
      <c r="C20" s="66"/>
      <c r="D20" s="72"/>
      <c r="E20" s="73"/>
      <c r="F20" s="74"/>
      <c r="G20" s="75"/>
      <c r="H20" s="76"/>
      <c r="I20" s="77"/>
    </row>
    <row r="21" spans="1:14" x14ac:dyDescent="0.3">
      <c r="A21" s="37"/>
      <c r="B21" s="102" t="str">
        <f>CONCATENATE(K20,K21)</f>
        <v/>
      </c>
      <c r="C21" s="102"/>
      <c r="D21" s="102"/>
      <c r="E21" s="102"/>
      <c r="F21" s="102"/>
      <c r="G21" s="102"/>
      <c r="H21" s="102"/>
      <c r="I21" s="102"/>
      <c r="J21" s="37"/>
      <c r="K21" s="78"/>
      <c r="L21" s="37"/>
      <c r="M21" s="37"/>
      <c r="N21" s="37"/>
    </row>
    <row r="22" spans="1:14" x14ac:dyDescent="0.3">
      <c r="A22" s="37"/>
      <c r="B22" s="37"/>
      <c r="C22" s="37"/>
      <c r="D22" s="79"/>
      <c r="E22" s="37"/>
      <c r="F22" s="37"/>
      <c r="G22" s="37"/>
      <c r="H22" s="37"/>
      <c r="I22" s="37"/>
    </row>
    <row r="23" spans="1:14" x14ac:dyDescent="0.3">
      <c r="A23" s="37"/>
      <c r="B23" s="37"/>
      <c r="C23" s="37"/>
      <c r="D23" s="37"/>
      <c r="E23" s="37"/>
      <c r="F23" s="37"/>
      <c r="G23" s="37"/>
      <c r="H23" s="37"/>
      <c r="I23" s="79"/>
    </row>
    <row r="24" spans="1:14" x14ac:dyDescent="0.3">
      <c r="A24" s="37"/>
      <c r="B24" s="37"/>
      <c r="C24" s="37"/>
      <c r="D24" s="37"/>
      <c r="E24" s="37"/>
      <c r="F24" s="37"/>
      <c r="G24" s="37"/>
      <c r="H24" s="37"/>
      <c r="I24" s="5"/>
    </row>
    <row r="25" spans="1:14" x14ac:dyDescent="0.3">
      <c r="A25" s="37"/>
      <c r="B25" s="37"/>
      <c r="C25" s="37"/>
      <c r="D25" s="37"/>
      <c r="E25" s="37"/>
      <c r="F25" s="37"/>
      <c r="G25" s="37"/>
      <c r="H25" s="37"/>
      <c r="I25" s="79"/>
    </row>
    <row r="26" spans="1:14" x14ac:dyDescent="0.3">
      <c r="B26" s="80"/>
      <c r="C26" s="80"/>
      <c r="D26" s="80"/>
      <c r="E26" s="80"/>
      <c r="F26" s="80"/>
      <c r="G26" s="80"/>
      <c r="H26" s="80"/>
      <c r="I26" s="81"/>
    </row>
    <row r="27" spans="1:14" x14ac:dyDescent="0.3">
      <c r="B27" s="80"/>
      <c r="C27" s="80"/>
      <c r="D27" s="80"/>
      <c r="E27" s="80"/>
      <c r="F27" s="80"/>
      <c r="G27" s="80"/>
      <c r="H27" s="80"/>
      <c r="I27" s="81"/>
    </row>
    <row r="28" spans="1:14" x14ac:dyDescent="0.3">
      <c r="B28" s="80"/>
      <c r="C28" s="80"/>
      <c r="D28" s="80"/>
      <c r="E28" s="80"/>
      <c r="F28" s="80"/>
      <c r="G28" s="80"/>
      <c r="H28" s="80"/>
      <c r="I28" s="81"/>
    </row>
    <row r="29" spans="1:14" x14ac:dyDescent="0.3">
      <c r="B29" s="80"/>
      <c r="C29" s="80"/>
      <c r="D29" s="80"/>
      <c r="E29" s="80"/>
      <c r="F29" s="80"/>
      <c r="G29" s="80"/>
      <c r="H29" s="80"/>
      <c r="I29" s="81"/>
    </row>
    <row r="30" spans="1:14" x14ac:dyDescent="0.3">
      <c r="B30" s="80"/>
      <c r="C30" s="80"/>
      <c r="D30" s="80"/>
      <c r="E30" s="80"/>
      <c r="F30" s="80"/>
      <c r="G30" s="80"/>
      <c r="H30" s="80"/>
      <c r="I30" s="81"/>
    </row>
    <row r="31" spans="1:14" x14ac:dyDescent="0.3">
      <c r="I31" s="82"/>
    </row>
    <row r="32" spans="1:14" x14ac:dyDescent="0.3">
      <c r="I32" s="82"/>
    </row>
    <row r="33" spans="9:9" x14ac:dyDescent="0.3">
      <c r="I33" s="82"/>
    </row>
    <row r="34" spans="9:9" x14ac:dyDescent="0.3">
      <c r="I34" s="82"/>
    </row>
    <row r="35" spans="9:9" x14ac:dyDescent="0.3">
      <c r="I35" s="82"/>
    </row>
    <row r="36" spans="9:9" x14ac:dyDescent="0.3">
      <c r="I36" s="82"/>
    </row>
    <row r="37" spans="9:9" x14ac:dyDescent="0.3">
      <c r="I37" s="82"/>
    </row>
    <row r="38" spans="9:9" x14ac:dyDescent="0.3">
      <c r="I38" s="82"/>
    </row>
    <row r="39" spans="9:9" x14ac:dyDescent="0.3">
      <c r="I39" s="82"/>
    </row>
    <row r="40" spans="9:9" x14ac:dyDescent="0.3">
      <c r="I40" s="82"/>
    </row>
    <row r="41" spans="9:9" x14ac:dyDescent="0.3">
      <c r="I41" s="82"/>
    </row>
    <row r="42" spans="9:9" x14ac:dyDescent="0.3">
      <c r="I42" s="82"/>
    </row>
    <row r="43" spans="9:9" x14ac:dyDescent="0.3">
      <c r="I43" s="82"/>
    </row>
    <row r="44" spans="9:9" x14ac:dyDescent="0.3">
      <c r="I44" s="82"/>
    </row>
    <row r="45" spans="9:9" x14ac:dyDescent="0.3">
      <c r="I45" s="82"/>
    </row>
    <row r="46" spans="9:9" x14ac:dyDescent="0.3">
      <c r="I46" s="82"/>
    </row>
    <row r="47" spans="9:9" x14ac:dyDescent="0.3">
      <c r="I47" s="82"/>
    </row>
    <row r="48" spans="9:9" x14ac:dyDescent="0.3">
      <c r="I48" s="82"/>
    </row>
    <row r="49" spans="9:9" x14ac:dyDescent="0.3">
      <c r="I49" s="82"/>
    </row>
    <row r="50" spans="9:9" x14ac:dyDescent="0.3">
      <c r="I50" s="82"/>
    </row>
    <row r="51" spans="9:9" x14ac:dyDescent="0.3">
      <c r="I51" s="82"/>
    </row>
    <row r="52" spans="9:9" x14ac:dyDescent="0.3">
      <c r="I52" s="82"/>
    </row>
    <row r="53" spans="9:9" x14ac:dyDescent="0.3">
      <c r="I53" s="82"/>
    </row>
    <row r="54" spans="9:9" x14ac:dyDescent="0.3">
      <c r="I54" s="82"/>
    </row>
    <row r="55" spans="9:9" x14ac:dyDescent="0.3">
      <c r="I55" s="82"/>
    </row>
    <row r="56" spans="9:9" x14ac:dyDescent="0.3">
      <c r="I56" s="82"/>
    </row>
    <row r="57" spans="9:9" x14ac:dyDescent="0.3">
      <c r="I57" s="82"/>
    </row>
    <row r="58" spans="9:9" x14ac:dyDescent="0.3">
      <c r="I58" s="82"/>
    </row>
    <row r="59" spans="9:9" x14ac:dyDescent="0.3">
      <c r="I59" s="82"/>
    </row>
    <row r="60" spans="9:9" x14ac:dyDescent="0.3">
      <c r="I60" s="82"/>
    </row>
    <row r="61" spans="9:9" x14ac:dyDescent="0.3">
      <c r="I61" s="82"/>
    </row>
    <row r="62" spans="9:9" x14ac:dyDescent="0.3">
      <c r="I62" s="82"/>
    </row>
    <row r="63" spans="9:9" x14ac:dyDescent="0.3">
      <c r="I63" s="82"/>
    </row>
    <row r="64" spans="9:9" x14ac:dyDescent="0.3">
      <c r="I64" s="82"/>
    </row>
    <row r="65" spans="9:9" x14ac:dyDescent="0.3">
      <c r="I65" s="82"/>
    </row>
    <row r="66" spans="9:9" x14ac:dyDescent="0.3">
      <c r="I66" s="82"/>
    </row>
    <row r="67" spans="9:9" x14ac:dyDescent="0.3">
      <c r="I67" s="82"/>
    </row>
    <row r="68" spans="9:9" x14ac:dyDescent="0.3">
      <c r="I68" s="82"/>
    </row>
    <row r="69" spans="9:9" x14ac:dyDescent="0.3">
      <c r="I69" s="82"/>
    </row>
    <row r="70" spans="9:9" x14ac:dyDescent="0.3">
      <c r="I70" s="82"/>
    </row>
    <row r="71" spans="9:9" x14ac:dyDescent="0.3">
      <c r="I71" s="82"/>
    </row>
    <row r="72" spans="9:9" x14ac:dyDescent="0.3">
      <c r="I72" s="82"/>
    </row>
    <row r="73" spans="9:9" x14ac:dyDescent="0.3">
      <c r="I73" s="82"/>
    </row>
    <row r="74" spans="9:9" x14ac:dyDescent="0.3">
      <c r="I74" s="82"/>
    </row>
    <row r="75" spans="9:9" x14ac:dyDescent="0.3">
      <c r="I75" s="82"/>
    </row>
    <row r="76" spans="9:9" x14ac:dyDescent="0.3">
      <c r="I76" s="82"/>
    </row>
    <row r="77" spans="9:9" x14ac:dyDescent="0.3">
      <c r="I77" s="82"/>
    </row>
    <row r="78" spans="9:9" x14ac:dyDescent="0.3">
      <c r="I78" s="82"/>
    </row>
    <row r="79" spans="9:9" x14ac:dyDescent="0.3">
      <c r="I79" s="82"/>
    </row>
    <row r="80" spans="9:9" x14ac:dyDescent="0.3">
      <c r="I80" s="82"/>
    </row>
    <row r="81" spans="9:9" x14ac:dyDescent="0.3">
      <c r="I81" s="82"/>
    </row>
    <row r="82" spans="9:9" x14ac:dyDescent="0.3">
      <c r="I82" s="82"/>
    </row>
    <row r="83" spans="9:9" x14ac:dyDescent="0.3">
      <c r="I83" s="82"/>
    </row>
    <row r="84" spans="9:9" x14ac:dyDescent="0.3">
      <c r="I84" s="82"/>
    </row>
    <row r="85" spans="9:9" x14ac:dyDescent="0.3">
      <c r="I85" s="82"/>
    </row>
    <row r="86" spans="9:9" x14ac:dyDescent="0.3">
      <c r="I86" s="82"/>
    </row>
    <row r="87" spans="9:9" x14ac:dyDescent="0.3">
      <c r="I87" s="82"/>
    </row>
    <row r="88" spans="9:9" x14ac:dyDescent="0.3">
      <c r="I88" s="82"/>
    </row>
    <row r="89" spans="9:9" x14ac:dyDescent="0.3">
      <c r="I89" s="82"/>
    </row>
    <row r="90" spans="9:9" x14ac:dyDescent="0.3">
      <c r="I90" s="82"/>
    </row>
    <row r="91" spans="9:9" x14ac:dyDescent="0.3">
      <c r="I91" s="82"/>
    </row>
    <row r="92" spans="9:9" x14ac:dyDescent="0.3">
      <c r="I92" s="82"/>
    </row>
    <row r="93" spans="9:9" x14ac:dyDescent="0.3">
      <c r="I93" s="82"/>
    </row>
    <row r="94" spans="9:9" x14ac:dyDescent="0.3">
      <c r="I94" s="82"/>
    </row>
    <row r="95" spans="9:9" x14ac:dyDescent="0.3">
      <c r="I95" s="82"/>
    </row>
    <row r="96" spans="9:9" x14ac:dyDescent="0.3">
      <c r="I96" s="82"/>
    </row>
    <row r="97" spans="9:9" x14ac:dyDescent="0.3">
      <c r="I97" s="82"/>
    </row>
    <row r="98" spans="9:9" x14ac:dyDescent="0.3">
      <c r="I98" s="82"/>
    </row>
    <row r="99" spans="9:9" x14ac:dyDescent="0.3">
      <c r="I99" s="82"/>
    </row>
    <row r="100" spans="9:9" x14ac:dyDescent="0.3">
      <c r="I100" s="82"/>
    </row>
    <row r="101" spans="9:9" x14ac:dyDescent="0.3">
      <c r="I101" s="82"/>
    </row>
    <row r="102" spans="9:9" x14ac:dyDescent="0.3">
      <c r="I102" s="82"/>
    </row>
    <row r="103" spans="9:9" x14ac:dyDescent="0.3">
      <c r="I103" s="82"/>
    </row>
    <row r="104" spans="9:9" x14ac:dyDescent="0.3">
      <c r="I104" s="82"/>
    </row>
    <row r="105" spans="9:9" x14ac:dyDescent="0.3">
      <c r="I105" s="82"/>
    </row>
    <row r="106" spans="9:9" x14ac:dyDescent="0.3">
      <c r="I106" s="82"/>
    </row>
    <row r="107" spans="9:9" x14ac:dyDescent="0.3">
      <c r="I107" s="82"/>
    </row>
    <row r="108" spans="9:9" x14ac:dyDescent="0.3">
      <c r="I108" s="82"/>
    </row>
    <row r="109" spans="9:9" x14ac:dyDescent="0.3">
      <c r="I109" s="82"/>
    </row>
    <row r="110" spans="9:9" x14ac:dyDescent="0.3">
      <c r="I110" s="82"/>
    </row>
    <row r="111" spans="9:9" x14ac:dyDescent="0.3">
      <c r="I111" s="82"/>
    </row>
    <row r="112" spans="9:9" x14ac:dyDescent="0.3">
      <c r="I112" s="82"/>
    </row>
    <row r="113" spans="9:9" x14ac:dyDescent="0.3">
      <c r="I113" s="82"/>
    </row>
    <row r="114" spans="9:9" x14ac:dyDescent="0.3">
      <c r="I114" s="82"/>
    </row>
    <row r="115" spans="9:9" x14ac:dyDescent="0.3">
      <c r="I115" s="82"/>
    </row>
    <row r="116" spans="9:9" x14ac:dyDescent="0.3">
      <c r="I116" s="82"/>
    </row>
    <row r="117" spans="9:9" x14ac:dyDescent="0.3">
      <c r="I117" s="82"/>
    </row>
    <row r="118" spans="9:9" x14ac:dyDescent="0.3">
      <c r="I118" s="82"/>
    </row>
    <row r="119" spans="9:9" x14ac:dyDescent="0.3">
      <c r="I119" s="82"/>
    </row>
    <row r="120" spans="9:9" x14ac:dyDescent="0.3">
      <c r="I120" s="82"/>
    </row>
    <row r="121" spans="9:9" x14ac:dyDescent="0.3">
      <c r="I121" s="82"/>
    </row>
    <row r="122" spans="9:9" x14ac:dyDescent="0.3">
      <c r="I122" s="82"/>
    </row>
    <row r="123" spans="9:9" x14ac:dyDescent="0.3">
      <c r="I123" s="82"/>
    </row>
    <row r="124" spans="9:9" x14ac:dyDescent="0.3">
      <c r="I124" s="82"/>
    </row>
    <row r="125" spans="9:9" x14ac:dyDescent="0.3">
      <c r="I125" s="82"/>
    </row>
    <row r="126" spans="9:9" x14ac:dyDescent="0.3">
      <c r="I126" s="82"/>
    </row>
    <row r="127" spans="9:9" x14ac:dyDescent="0.3">
      <c r="I127" s="82"/>
    </row>
    <row r="128" spans="9:9" x14ac:dyDescent="0.3">
      <c r="I128" s="82"/>
    </row>
    <row r="129" spans="9:9" x14ac:dyDescent="0.3">
      <c r="I129" s="82"/>
    </row>
  </sheetData>
  <mergeCells count="12">
    <mergeCell ref="B2:C2"/>
    <mergeCell ref="B21:I21"/>
    <mergeCell ref="B3:C3"/>
    <mergeCell ref="B4:C4"/>
    <mergeCell ref="B5:C5"/>
    <mergeCell ref="B6:C6"/>
    <mergeCell ref="B7:C7"/>
    <mergeCell ref="F7:G7"/>
    <mergeCell ref="G9:H9"/>
    <mergeCell ref="D2:F2"/>
    <mergeCell ref="H4:I4"/>
    <mergeCell ref="F6:G6"/>
  </mergeCells>
  <phoneticPr fontId="24" type="noConversion"/>
  <pageMargins left="0.511811024" right="0.511811024" top="0.78740157499999996" bottom="0.78740157499999996" header="0.31496062000000002" footer="0.31496062000000002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ORÇAMENTO</vt:lpstr>
      <vt:lpstr>QD COMP.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Eduardo</dc:creator>
  <cp:lastModifiedBy>Luis Eduardo</cp:lastModifiedBy>
  <cp:lastPrinted>2023-06-15T16:36:42Z</cp:lastPrinted>
  <dcterms:created xsi:type="dcterms:W3CDTF">2023-06-15T10:54:55Z</dcterms:created>
  <dcterms:modified xsi:type="dcterms:W3CDTF">2023-06-15T16:40:22Z</dcterms:modified>
</cp:coreProperties>
</file>